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g/Desktop/BRANDS/MISSONI/Preislisten 2026/"/>
    </mc:Choice>
  </mc:AlternateContent>
  <xr:revisionPtr revIDLastSave="0" documentId="13_ncr:1_{5F68D77A-35F7-3E43-82C2-DEF41AB356EE}" xr6:coauthVersionLast="47" xr6:coauthVersionMax="47" xr10:uidLastSave="{00000000-0000-0000-0000-000000000000}"/>
  <bookViews>
    <workbookView xWindow="-16180" yWindow="-18440" windowWidth="29400" windowHeight="18460" activeTab="2" xr2:uid="{00000000-000D-0000-FFFF-FFFF00000000}"/>
  </bookViews>
  <sheets>
    <sheet name="MH2026 - BATHLINEN" sheetId="1" r:id="rId1"/>
    <sheet name="MH2026 - CUSHIONS AND POUFS" sheetId="2" r:id="rId2"/>
    <sheet name="MH2026 - LIFESTYLE ACCESSORIES " sheetId="3" r:id="rId3"/>
    <sheet name="MH2026 - THROWS" sheetId="4" r:id="rId4"/>
    <sheet name="MH2026 - RUGS" sheetId="5" r:id="rId5"/>
  </sheets>
  <definedNames>
    <definedName name="_xlnm._FilterDatabase" localSheetId="0" hidden="1">'MH2026 - BATHLINEN'!$A$7:$AD$221</definedName>
    <definedName name="_xlnm._FilterDatabase" localSheetId="1" hidden="1">'MH2026 - CUSHIONS AND POUFS'!$A$7:$X$191</definedName>
    <definedName name="_xlnm._FilterDatabase" localSheetId="2" hidden="1">'MH2026 - LIFESTYLE ACCESSORIES '!$A$5:$F$40</definedName>
    <definedName name="_xlnm._FilterDatabase" localSheetId="4" hidden="1">'MH2026 - RUGS'!$A$7:$F$11</definedName>
    <definedName name="_xlnm._FilterDatabase" localSheetId="3" hidden="1">'MH2026 - THROWS'!$A$7:$X$38</definedName>
    <definedName name="_xlnm.Print_Area" localSheetId="0">'MH2026 - BATHLINEN'!$A$1:$V$221</definedName>
    <definedName name="_xlnm.Print_Area" localSheetId="2">'MH2026 - LIFESTYLE ACCESSORIES '!$A$1:$F$41</definedName>
    <definedName name="_xlnm.Print_Area" localSheetId="4">'MH2026 - RUGS'!$A$1:$N$12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4" l="1"/>
  <c r="W38" i="4"/>
  <c r="Q38" i="4"/>
  <c r="V38" i="4" s="1"/>
  <c r="X37" i="4"/>
  <c r="W37" i="4"/>
  <c r="Q37" i="4"/>
  <c r="V37" i="4" s="1"/>
  <c r="X36" i="4"/>
  <c r="W36" i="4"/>
  <c r="Q36" i="4"/>
  <c r="V36" i="4" s="1"/>
  <c r="X35" i="4"/>
  <c r="W35" i="4"/>
  <c r="Q35" i="4"/>
  <c r="V35" i="4" s="1"/>
  <c r="X34" i="4"/>
  <c r="W34" i="4"/>
  <c r="Q34" i="4"/>
  <c r="V34" i="4" s="1"/>
  <c r="X33" i="4"/>
  <c r="W33" i="4"/>
  <c r="Q33" i="4"/>
  <c r="V33" i="4" s="1"/>
  <c r="X32" i="4"/>
  <c r="W32" i="4"/>
  <c r="Q32" i="4"/>
  <c r="V32" i="4" s="1"/>
  <c r="X31" i="4"/>
  <c r="W31" i="4"/>
  <c r="Q31" i="4"/>
  <c r="V31" i="4" s="1"/>
  <c r="X30" i="4"/>
  <c r="W30" i="4"/>
  <c r="Q30" i="4"/>
  <c r="V30" i="4" s="1"/>
  <c r="X29" i="4"/>
  <c r="W29" i="4"/>
  <c r="Q29" i="4"/>
  <c r="V29" i="4" s="1"/>
  <c r="X28" i="4"/>
  <c r="W28" i="4"/>
  <c r="Q28" i="4"/>
  <c r="V28" i="4" s="1"/>
  <c r="X27" i="4"/>
  <c r="W27" i="4"/>
  <c r="Q27" i="4"/>
  <c r="V27" i="4" s="1"/>
  <c r="X26" i="4"/>
  <c r="W26" i="4"/>
  <c r="Q26" i="4"/>
  <c r="V26" i="4" s="1"/>
  <c r="X25" i="4"/>
  <c r="W25" i="4"/>
  <c r="Q25" i="4"/>
  <c r="V25" i="4" s="1"/>
  <c r="X24" i="4"/>
  <c r="W24" i="4"/>
  <c r="Q24" i="4"/>
  <c r="V24" i="4" s="1"/>
  <c r="X23" i="4"/>
  <c r="W23" i="4"/>
  <c r="Q23" i="4"/>
  <c r="V23" i="4" s="1"/>
  <c r="X22" i="4"/>
  <c r="W22" i="4"/>
  <c r="Q22" i="4"/>
  <c r="V22" i="4" s="1"/>
  <c r="X21" i="4"/>
  <c r="W21" i="4"/>
  <c r="Q21" i="4"/>
  <c r="V21" i="4" s="1"/>
  <c r="X20" i="4"/>
  <c r="W20" i="4"/>
  <c r="Q20" i="4"/>
  <c r="V20" i="4" s="1"/>
  <c r="X19" i="4"/>
  <c r="W19" i="4"/>
  <c r="Q19" i="4"/>
  <c r="V19" i="4" s="1"/>
  <c r="X18" i="4"/>
  <c r="W18" i="4"/>
  <c r="Q18" i="4"/>
  <c r="V18" i="4" s="1"/>
  <c r="X17" i="4"/>
  <c r="W17" i="4"/>
  <c r="Q17" i="4"/>
  <c r="V17" i="4" s="1"/>
  <c r="X16" i="4"/>
  <c r="W16" i="4"/>
  <c r="Q16" i="4"/>
  <c r="V16" i="4" s="1"/>
  <c r="X15" i="4"/>
  <c r="W15" i="4"/>
  <c r="Q15" i="4"/>
  <c r="V15" i="4" s="1"/>
  <c r="X14" i="4"/>
  <c r="W14" i="4"/>
  <c r="Q14" i="4"/>
  <c r="V14" i="4" s="1"/>
  <c r="X13" i="4"/>
  <c r="W13" i="4"/>
  <c r="Q13" i="4"/>
  <c r="V13" i="4" s="1"/>
  <c r="X12" i="4"/>
  <c r="W12" i="4"/>
  <c r="Q12" i="4"/>
  <c r="V12" i="4" s="1"/>
  <c r="X11" i="4"/>
  <c r="W11" i="4"/>
  <c r="Q11" i="4"/>
  <c r="V11" i="4" s="1"/>
  <c r="X10" i="4"/>
  <c r="W10" i="4"/>
  <c r="Q10" i="4"/>
  <c r="V10" i="4" s="1"/>
  <c r="X9" i="4"/>
  <c r="W9" i="4"/>
  <c r="Q9" i="4"/>
  <c r="V9" i="4" s="1"/>
  <c r="X8" i="4"/>
  <c r="W8" i="4"/>
  <c r="Q8" i="4"/>
  <c r="X189" i="2"/>
  <c r="W189" i="2"/>
  <c r="Q189" i="2"/>
  <c r="V189" i="2" s="1"/>
  <c r="X188" i="2"/>
  <c r="W188" i="2"/>
  <c r="Q188" i="2"/>
  <c r="V188" i="2" s="1"/>
  <c r="X191" i="2"/>
  <c r="W191" i="2"/>
  <c r="Q191" i="2"/>
  <c r="V191" i="2" s="1"/>
  <c r="X190" i="2"/>
  <c r="W190" i="2"/>
  <c r="Q190" i="2"/>
  <c r="V190" i="2" s="1"/>
  <c r="X187" i="2"/>
  <c r="W187" i="2"/>
  <c r="Q187" i="2"/>
  <c r="V187" i="2" s="1"/>
  <c r="X186" i="2"/>
  <c r="W186" i="2"/>
  <c r="Q186" i="2"/>
  <c r="V186" i="2" s="1"/>
  <c r="X185" i="2"/>
  <c r="W185" i="2"/>
  <c r="Q185" i="2"/>
  <c r="V185" i="2" s="1"/>
  <c r="X184" i="2"/>
  <c r="W184" i="2"/>
  <c r="Q184" i="2"/>
  <c r="V184" i="2" s="1"/>
  <c r="X183" i="2"/>
  <c r="W183" i="2"/>
  <c r="Q183" i="2"/>
  <c r="V183" i="2" s="1"/>
  <c r="X182" i="2"/>
  <c r="W182" i="2"/>
  <c r="Q182" i="2"/>
  <c r="V182" i="2" s="1"/>
  <c r="X181" i="2"/>
  <c r="W181" i="2"/>
  <c r="Q181" i="2"/>
  <c r="V181" i="2" s="1"/>
  <c r="X180" i="2"/>
  <c r="W180" i="2"/>
  <c r="Q180" i="2"/>
  <c r="V180" i="2" s="1"/>
  <c r="X179" i="2"/>
  <c r="W179" i="2"/>
  <c r="Q179" i="2"/>
  <c r="V179" i="2" s="1"/>
  <c r="X176" i="2"/>
  <c r="W176" i="2"/>
  <c r="Q176" i="2"/>
  <c r="V176" i="2" s="1"/>
  <c r="X175" i="2"/>
  <c r="W175" i="2"/>
  <c r="Q175" i="2"/>
  <c r="V175" i="2" s="1"/>
  <c r="X174" i="2"/>
  <c r="W174" i="2"/>
  <c r="Q174" i="2"/>
  <c r="V174" i="2" s="1"/>
  <c r="X173" i="2"/>
  <c r="W173" i="2"/>
  <c r="Q173" i="2"/>
  <c r="V173" i="2" s="1"/>
  <c r="X178" i="2"/>
  <c r="W178" i="2"/>
  <c r="Q178" i="2"/>
  <c r="V178" i="2" s="1"/>
  <c r="X177" i="2"/>
  <c r="W177" i="2"/>
  <c r="Q177" i="2"/>
  <c r="V177" i="2" s="1"/>
  <c r="X171" i="2"/>
  <c r="W171" i="2"/>
  <c r="Q171" i="2"/>
  <c r="V171" i="2" s="1"/>
  <c r="X170" i="2"/>
  <c r="W170" i="2"/>
  <c r="Q170" i="2"/>
  <c r="V170" i="2" s="1"/>
  <c r="X172" i="2"/>
  <c r="W172" i="2"/>
  <c r="Q172" i="2"/>
  <c r="V172" i="2" s="1"/>
  <c r="X169" i="2"/>
  <c r="W169" i="2"/>
  <c r="Q169" i="2"/>
  <c r="V169" i="2" s="1"/>
  <c r="X168" i="2"/>
  <c r="W168" i="2"/>
  <c r="Q168" i="2"/>
  <c r="V168" i="2" s="1"/>
  <c r="X167" i="2"/>
  <c r="W167" i="2"/>
  <c r="Q167" i="2"/>
  <c r="V167" i="2" s="1"/>
  <c r="X166" i="2"/>
  <c r="W166" i="2"/>
  <c r="Q166" i="2"/>
  <c r="V166" i="2" s="1"/>
  <c r="X165" i="2"/>
  <c r="W165" i="2"/>
  <c r="Q165" i="2"/>
  <c r="V165" i="2" s="1"/>
  <c r="X164" i="2"/>
  <c r="W164" i="2"/>
  <c r="Q164" i="2"/>
  <c r="V164" i="2" s="1"/>
  <c r="X163" i="2"/>
  <c r="W163" i="2"/>
  <c r="Q163" i="2"/>
  <c r="V163" i="2" s="1"/>
  <c r="X162" i="2"/>
  <c r="W162" i="2"/>
  <c r="Q162" i="2"/>
  <c r="V162" i="2" s="1"/>
  <c r="X161" i="2"/>
  <c r="W161" i="2"/>
  <c r="Q161" i="2"/>
  <c r="V161" i="2" s="1"/>
  <c r="X154" i="2"/>
  <c r="W154" i="2"/>
  <c r="Q154" i="2"/>
  <c r="V154" i="2" s="1"/>
  <c r="X153" i="2"/>
  <c r="W153" i="2"/>
  <c r="Q153" i="2"/>
  <c r="V153" i="2" s="1"/>
  <c r="X160" i="2"/>
  <c r="W160" i="2"/>
  <c r="Q160" i="2"/>
  <c r="V160" i="2" s="1"/>
  <c r="X159" i="2"/>
  <c r="W159" i="2"/>
  <c r="Q159" i="2"/>
  <c r="V159" i="2" s="1"/>
  <c r="X158" i="2"/>
  <c r="W158" i="2"/>
  <c r="Q158" i="2"/>
  <c r="V158" i="2" s="1"/>
  <c r="X157" i="2"/>
  <c r="W157" i="2"/>
  <c r="Q157" i="2"/>
  <c r="V157" i="2" s="1"/>
  <c r="X156" i="2"/>
  <c r="W156" i="2"/>
  <c r="Q156" i="2"/>
  <c r="V156" i="2" s="1"/>
  <c r="X155" i="2"/>
  <c r="W155" i="2"/>
  <c r="Q155" i="2"/>
  <c r="V155" i="2" s="1"/>
  <c r="X146" i="2"/>
  <c r="W146" i="2"/>
  <c r="Q146" i="2"/>
  <c r="V146" i="2" s="1"/>
  <c r="X145" i="2"/>
  <c r="W145" i="2"/>
  <c r="Q145" i="2"/>
  <c r="V145" i="2" s="1"/>
  <c r="X144" i="2"/>
  <c r="W144" i="2"/>
  <c r="Q144" i="2"/>
  <c r="V144" i="2" s="1"/>
  <c r="X152" i="2"/>
  <c r="W152" i="2"/>
  <c r="Q152" i="2"/>
  <c r="V152" i="2" s="1"/>
  <c r="X151" i="2"/>
  <c r="W151" i="2"/>
  <c r="Q151" i="2"/>
  <c r="V151" i="2" s="1"/>
  <c r="X150" i="2"/>
  <c r="W150" i="2"/>
  <c r="Q150" i="2"/>
  <c r="V150" i="2" s="1"/>
  <c r="X149" i="2"/>
  <c r="W149" i="2"/>
  <c r="Q149" i="2"/>
  <c r="V149" i="2" s="1"/>
  <c r="X148" i="2"/>
  <c r="W148" i="2"/>
  <c r="Q148" i="2"/>
  <c r="V148" i="2" s="1"/>
  <c r="X147" i="2"/>
  <c r="W147" i="2"/>
  <c r="Q147" i="2"/>
  <c r="V147" i="2" s="1"/>
  <c r="X141" i="2"/>
  <c r="W141" i="2"/>
  <c r="Q141" i="2"/>
  <c r="V141" i="2" s="1"/>
  <c r="X140" i="2"/>
  <c r="W140" i="2"/>
  <c r="Q140" i="2"/>
  <c r="V140" i="2" s="1"/>
  <c r="X139" i="2"/>
  <c r="W139" i="2"/>
  <c r="Q139" i="2"/>
  <c r="V139" i="2" s="1"/>
  <c r="X138" i="2"/>
  <c r="W138" i="2"/>
  <c r="Q138" i="2"/>
  <c r="V138" i="2" s="1"/>
  <c r="X143" i="2"/>
  <c r="W143" i="2"/>
  <c r="Q143" i="2"/>
  <c r="V143" i="2" s="1"/>
  <c r="X142" i="2"/>
  <c r="W142" i="2"/>
  <c r="Q142" i="2"/>
  <c r="V142" i="2" s="1"/>
  <c r="X136" i="2"/>
  <c r="W136" i="2"/>
  <c r="Q136" i="2"/>
  <c r="V136" i="2" s="1"/>
  <c r="X135" i="2"/>
  <c r="W135" i="2"/>
  <c r="Q135" i="2"/>
  <c r="V135" i="2" s="1"/>
  <c r="X137" i="2"/>
  <c r="W137" i="2"/>
  <c r="Q137" i="2"/>
  <c r="V137" i="2" s="1"/>
  <c r="X133" i="2"/>
  <c r="W133" i="2"/>
  <c r="Q133" i="2"/>
  <c r="V133" i="2" s="1"/>
  <c r="X134" i="2"/>
  <c r="W134" i="2"/>
  <c r="Q134" i="2"/>
  <c r="V134" i="2" s="1"/>
  <c r="X129" i="2"/>
  <c r="W129" i="2"/>
  <c r="Q129" i="2"/>
  <c r="V129" i="2" s="1"/>
  <c r="X128" i="2"/>
  <c r="W128" i="2"/>
  <c r="Q128" i="2"/>
  <c r="V128" i="2" s="1"/>
  <c r="X127" i="2"/>
  <c r="W127" i="2"/>
  <c r="Q127" i="2"/>
  <c r="V127" i="2" s="1"/>
  <c r="X126" i="2"/>
  <c r="W126" i="2"/>
  <c r="Q126" i="2"/>
  <c r="V126" i="2" s="1"/>
  <c r="X125" i="2"/>
  <c r="W125" i="2"/>
  <c r="Q125" i="2"/>
  <c r="V125" i="2" s="1"/>
  <c r="X124" i="2"/>
  <c r="W124" i="2"/>
  <c r="Q124" i="2"/>
  <c r="V124" i="2" s="1"/>
  <c r="X132" i="2"/>
  <c r="W132" i="2"/>
  <c r="Q132" i="2"/>
  <c r="V132" i="2" s="1"/>
  <c r="X131" i="2"/>
  <c r="W131" i="2"/>
  <c r="Q131" i="2"/>
  <c r="V131" i="2" s="1"/>
  <c r="X130" i="2"/>
  <c r="W130" i="2"/>
  <c r="Q130" i="2"/>
  <c r="V130" i="2" s="1"/>
  <c r="X121" i="2"/>
  <c r="W121" i="2"/>
  <c r="Q121" i="2"/>
  <c r="V121" i="2" s="1"/>
  <c r="X120" i="2"/>
  <c r="W120" i="2"/>
  <c r="Q120" i="2"/>
  <c r="V120" i="2" s="1"/>
  <c r="X119" i="2"/>
  <c r="W119" i="2"/>
  <c r="Q119" i="2"/>
  <c r="V119" i="2" s="1"/>
  <c r="X118" i="2"/>
  <c r="W118" i="2"/>
  <c r="Q118" i="2"/>
  <c r="V118" i="2" s="1"/>
  <c r="X123" i="2"/>
  <c r="W123" i="2"/>
  <c r="Q123" i="2"/>
  <c r="V123" i="2" s="1"/>
  <c r="X122" i="2"/>
  <c r="W122" i="2"/>
  <c r="Q122" i="2"/>
  <c r="V122" i="2" s="1"/>
  <c r="X113" i="2"/>
  <c r="W113" i="2"/>
  <c r="Q113" i="2"/>
  <c r="V113" i="2" s="1"/>
  <c r="X112" i="2"/>
  <c r="W112" i="2"/>
  <c r="Q112" i="2"/>
  <c r="V112" i="2" s="1"/>
  <c r="X111" i="2"/>
  <c r="W111" i="2"/>
  <c r="Q111" i="2"/>
  <c r="V111" i="2" s="1"/>
  <c r="X110" i="2"/>
  <c r="W110" i="2"/>
  <c r="Q110" i="2"/>
  <c r="V110" i="2" s="1"/>
  <c r="X109" i="2"/>
  <c r="W109" i="2"/>
  <c r="Q109" i="2"/>
  <c r="V109" i="2" s="1"/>
  <c r="X108" i="2"/>
  <c r="W108" i="2"/>
  <c r="Q108" i="2"/>
  <c r="V108" i="2" s="1"/>
  <c r="X107" i="2"/>
  <c r="W107" i="2"/>
  <c r="Q107" i="2"/>
  <c r="V107" i="2" s="1"/>
  <c r="X106" i="2"/>
  <c r="W106" i="2"/>
  <c r="Q106" i="2"/>
  <c r="V106" i="2" s="1"/>
  <c r="X117" i="2"/>
  <c r="W117" i="2"/>
  <c r="Q117" i="2"/>
  <c r="V117" i="2" s="1"/>
  <c r="X116" i="2"/>
  <c r="W116" i="2"/>
  <c r="Q116" i="2"/>
  <c r="V116" i="2" s="1"/>
  <c r="X115" i="2"/>
  <c r="W115" i="2"/>
  <c r="Q115" i="2"/>
  <c r="V115" i="2" s="1"/>
  <c r="X114" i="2"/>
  <c r="W114" i="2"/>
  <c r="Q114" i="2"/>
  <c r="V114" i="2" s="1"/>
  <c r="X105" i="2"/>
  <c r="W105" i="2"/>
  <c r="Q105" i="2"/>
  <c r="V105" i="2" s="1"/>
  <c r="X104" i="2"/>
  <c r="W104" i="2"/>
  <c r="Q104" i="2"/>
  <c r="V104" i="2" s="1"/>
  <c r="X103" i="2"/>
  <c r="W103" i="2"/>
  <c r="Q103" i="2"/>
  <c r="V103" i="2" s="1"/>
  <c r="X102" i="2"/>
  <c r="W102" i="2"/>
  <c r="Q102" i="2"/>
  <c r="V102" i="2" s="1"/>
  <c r="X97" i="2"/>
  <c r="W97" i="2"/>
  <c r="Q97" i="2"/>
  <c r="V97" i="2" s="1"/>
  <c r="X96" i="2"/>
  <c r="W96" i="2"/>
  <c r="Q96" i="2"/>
  <c r="V96" i="2" s="1"/>
  <c r="X95" i="2"/>
  <c r="W95" i="2"/>
  <c r="Q95" i="2"/>
  <c r="V95" i="2" s="1"/>
  <c r="X94" i="2"/>
  <c r="W94" i="2"/>
  <c r="Q94" i="2"/>
  <c r="V94" i="2" s="1"/>
  <c r="X93" i="2"/>
  <c r="W93" i="2"/>
  <c r="Q93" i="2"/>
  <c r="V93" i="2" s="1"/>
  <c r="X92" i="2"/>
  <c r="W92" i="2"/>
  <c r="Q92" i="2"/>
  <c r="V92" i="2" s="1"/>
  <c r="X91" i="2"/>
  <c r="W91" i="2"/>
  <c r="Q91" i="2"/>
  <c r="V91" i="2" s="1"/>
  <c r="X90" i="2"/>
  <c r="W90" i="2"/>
  <c r="Q90" i="2"/>
  <c r="V90" i="2" s="1"/>
  <c r="X101" i="2"/>
  <c r="W101" i="2"/>
  <c r="Q101" i="2"/>
  <c r="V101" i="2" s="1"/>
  <c r="X100" i="2"/>
  <c r="W100" i="2"/>
  <c r="Q100" i="2"/>
  <c r="V100" i="2" s="1"/>
  <c r="X99" i="2"/>
  <c r="W99" i="2"/>
  <c r="Q99" i="2"/>
  <c r="V99" i="2" s="1"/>
  <c r="X98" i="2"/>
  <c r="W98" i="2"/>
  <c r="Q98" i="2"/>
  <c r="V98" i="2" s="1"/>
  <c r="X83" i="2"/>
  <c r="W83" i="2"/>
  <c r="Q83" i="2"/>
  <c r="V83" i="2" s="1"/>
  <c r="X82" i="2"/>
  <c r="W82" i="2"/>
  <c r="Q82" i="2"/>
  <c r="V82" i="2" s="1"/>
  <c r="X81" i="2"/>
  <c r="W81" i="2"/>
  <c r="Q81" i="2"/>
  <c r="V81" i="2" s="1"/>
  <c r="X86" i="2"/>
  <c r="W86" i="2"/>
  <c r="Q86" i="2"/>
  <c r="V86" i="2" s="1"/>
  <c r="X85" i="2"/>
  <c r="W85" i="2"/>
  <c r="Q85" i="2"/>
  <c r="V85" i="2" s="1"/>
  <c r="X84" i="2"/>
  <c r="W84" i="2"/>
  <c r="Q84" i="2"/>
  <c r="V84" i="2" s="1"/>
  <c r="X89" i="2"/>
  <c r="W89" i="2"/>
  <c r="Q89" i="2"/>
  <c r="V89" i="2" s="1"/>
  <c r="X88" i="2"/>
  <c r="W88" i="2"/>
  <c r="Q88" i="2"/>
  <c r="V88" i="2" s="1"/>
  <c r="X87" i="2"/>
  <c r="W87" i="2"/>
  <c r="Q87" i="2"/>
  <c r="V87" i="2" s="1"/>
  <c r="X80" i="2"/>
  <c r="W80" i="2"/>
  <c r="Q80" i="2"/>
  <c r="V80" i="2" s="1"/>
  <c r="X79" i="2"/>
  <c r="W79" i="2"/>
  <c r="Q79" i="2"/>
  <c r="V79" i="2" s="1"/>
  <c r="X76" i="2"/>
  <c r="W76" i="2"/>
  <c r="Q76" i="2"/>
  <c r="V76" i="2" s="1"/>
  <c r="X75" i="2"/>
  <c r="W75" i="2"/>
  <c r="Q75" i="2"/>
  <c r="V75" i="2" s="1"/>
  <c r="X74" i="2"/>
  <c r="W74" i="2"/>
  <c r="Q74" i="2"/>
  <c r="V74" i="2" s="1"/>
  <c r="X73" i="2"/>
  <c r="W73" i="2"/>
  <c r="Q73" i="2"/>
  <c r="V73" i="2" s="1"/>
  <c r="X78" i="2"/>
  <c r="W78" i="2"/>
  <c r="Q78" i="2"/>
  <c r="V78" i="2" s="1"/>
  <c r="X77" i="2"/>
  <c r="W77" i="2"/>
  <c r="Q77" i="2"/>
  <c r="V77" i="2" s="1"/>
  <c r="X72" i="2"/>
  <c r="W72" i="2"/>
  <c r="Q72" i="2"/>
  <c r="V72" i="2" s="1"/>
  <c r="X71" i="2"/>
  <c r="W71" i="2"/>
  <c r="Q71" i="2"/>
  <c r="V71" i="2" s="1"/>
  <c r="X70" i="2"/>
  <c r="W70" i="2"/>
  <c r="V70" i="2"/>
  <c r="Q70" i="2"/>
  <c r="X69" i="2"/>
  <c r="W69" i="2"/>
  <c r="Q69" i="2"/>
  <c r="V69" i="2" s="1"/>
  <c r="X64" i="2"/>
  <c r="W64" i="2"/>
  <c r="Q64" i="2"/>
  <c r="V64" i="2" s="1"/>
  <c r="X63" i="2"/>
  <c r="W63" i="2"/>
  <c r="Q63" i="2"/>
  <c r="V63" i="2" s="1"/>
  <c r="X62" i="2"/>
  <c r="W62" i="2"/>
  <c r="Q62" i="2"/>
  <c r="V62" i="2" s="1"/>
  <c r="X61" i="2"/>
  <c r="W61" i="2"/>
  <c r="Q61" i="2"/>
  <c r="V61" i="2" s="1"/>
  <c r="X60" i="2"/>
  <c r="W60" i="2"/>
  <c r="Q60" i="2"/>
  <c r="V60" i="2" s="1"/>
  <c r="X59" i="2"/>
  <c r="W59" i="2"/>
  <c r="Q59" i="2"/>
  <c r="V59" i="2" s="1"/>
  <c r="X58" i="2"/>
  <c r="W58" i="2"/>
  <c r="Q58" i="2"/>
  <c r="V58" i="2" s="1"/>
  <c r="X57" i="2"/>
  <c r="W57" i="2"/>
  <c r="Q57" i="2"/>
  <c r="V57" i="2" s="1"/>
  <c r="X68" i="2"/>
  <c r="W68" i="2"/>
  <c r="Q68" i="2"/>
  <c r="V68" i="2" s="1"/>
  <c r="X67" i="2"/>
  <c r="W67" i="2"/>
  <c r="Q67" i="2"/>
  <c r="V67" i="2" s="1"/>
  <c r="X66" i="2"/>
  <c r="W66" i="2"/>
  <c r="Q66" i="2"/>
  <c r="V66" i="2" s="1"/>
  <c r="X65" i="2"/>
  <c r="W65" i="2"/>
  <c r="Q65" i="2"/>
  <c r="V65" i="2" s="1"/>
  <c r="X56" i="2"/>
  <c r="W56" i="2"/>
  <c r="Q56" i="2"/>
  <c r="V56" i="2" s="1"/>
  <c r="X55" i="2"/>
  <c r="W55" i="2"/>
  <c r="Q55" i="2"/>
  <c r="V55" i="2" s="1"/>
  <c r="X54" i="2"/>
  <c r="W54" i="2"/>
  <c r="Q54" i="2"/>
  <c r="V54" i="2" s="1"/>
  <c r="X53" i="2"/>
  <c r="W53" i="2"/>
  <c r="Q53" i="2"/>
  <c r="V53" i="2" s="1"/>
  <c r="X52" i="2"/>
  <c r="W52" i="2"/>
  <c r="Q52" i="2"/>
  <c r="V52" i="2" s="1"/>
  <c r="X51" i="2"/>
  <c r="W51" i="2"/>
  <c r="Q51" i="2"/>
  <c r="V51" i="2" s="1"/>
  <c r="X48" i="2"/>
  <c r="W48" i="2"/>
  <c r="Q48" i="2"/>
  <c r="V48" i="2" s="1"/>
  <c r="X47" i="2"/>
  <c r="W47" i="2"/>
  <c r="Q47" i="2"/>
  <c r="V47" i="2" s="1"/>
  <c r="X46" i="2"/>
  <c r="W46" i="2"/>
  <c r="Q46" i="2"/>
  <c r="V46" i="2" s="1"/>
  <c r="X45" i="2"/>
  <c r="W45" i="2"/>
  <c r="Q45" i="2"/>
  <c r="V45" i="2" s="1"/>
  <c r="X50" i="2"/>
  <c r="W50" i="2"/>
  <c r="Q50" i="2"/>
  <c r="V50" i="2" s="1"/>
  <c r="X49" i="2"/>
  <c r="W49" i="2"/>
  <c r="Q49" i="2"/>
  <c r="V49" i="2" s="1"/>
  <c r="X40" i="2"/>
  <c r="W40" i="2"/>
  <c r="Q40" i="2"/>
  <c r="V40" i="2" s="1"/>
  <c r="X39" i="2"/>
  <c r="W39" i="2"/>
  <c r="Q39" i="2"/>
  <c r="V39" i="2" s="1"/>
  <c r="X38" i="2"/>
  <c r="W38" i="2"/>
  <c r="Q38" i="2"/>
  <c r="V38" i="2" s="1"/>
  <c r="X37" i="2"/>
  <c r="W37" i="2"/>
  <c r="Q37" i="2"/>
  <c r="V37" i="2" s="1"/>
  <c r="X44" i="2"/>
  <c r="W44" i="2"/>
  <c r="Q44" i="2"/>
  <c r="V44" i="2" s="1"/>
  <c r="X43" i="2"/>
  <c r="W43" i="2"/>
  <c r="Q43" i="2"/>
  <c r="V43" i="2" s="1"/>
  <c r="X42" i="2"/>
  <c r="W42" i="2"/>
  <c r="Q42" i="2"/>
  <c r="V42" i="2" s="1"/>
  <c r="X41" i="2"/>
  <c r="W41" i="2"/>
  <c r="Q41" i="2"/>
  <c r="V41" i="2" s="1"/>
  <c r="X36" i="2"/>
  <c r="W36" i="2"/>
  <c r="Q36" i="2"/>
  <c r="V36" i="2" s="1"/>
  <c r="X35" i="2"/>
  <c r="W35" i="2"/>
  <c r="Q35" i="2"/>
  <c r="V35" i="2" s="1"/>
  <c r="X31" i="2"/>
  <c r="W31" i="2"/>
  <c r="Q31" i="2"/>
  <c r="V31" i="2" s="1"/>
  <c r="X30" i="2"/>
  <c r="W30" i="2"/>
  <c r="Q30" i="2"/>
  <c r="V30" i="2" s="1"/>
  <c r="X29" i="2"/>
  <c r="W29" i="2"/>
  <c r="Q29" i="2"/>
  <c r="V29" i="2" s="1"/>
  <c r="X28" i="2"/>
  <c r="W28" i="2"/>
  <c r="Q28" i="2"/>
  <c r="V28" i="2" s="1"/>
  <c r="X27" i="2"/>
  <c r="W27" i="2"/>
  <c r="Q27" i="2"/>
  <c r="V27" i="2" s="1"/>
  <c r="X26" i="2"/>
  <c r="W26" i="2"/>
  <c r="Q26" i="2"/>
  <c r="V26" i="2" s="1"/>
  <c r="X34" i="2"/>
  <c r="W34" i="2"/>
  <c r="Q34" i="2"/>
  <c r="V34" i="2" s="1"/>
  <c r="X33" i="2"/>
  <c r="W33" i="2"/>
  <c r="Q33" i="2"/>
  <c r="V33" i="2" s="1"/>
  <c r="X32" i="2"/>
  <c r="W32" i="2"/>
  <c r="Q32" i="2"/>
  <c r="V32" i="2" s="1"/>
  <c r="X25" i="2"/>
  <c r="W25" i="2"/>
  <c r="Q25" i="2"/>
  <c r="V25" i="2" s="1"/>
  <c r="X24" i="2"/>
  <c r="W24" i="2"/>
  <c r="Q24" i="2"/>
  <c r="V24" i="2" s="1"/>
  <c r="X23" i="2"/>
  <c r="W23" i="2"/>
  <c r="Q23" i="2"/>
  <c r="V23" i="2" s="1"/>
  <c r="X22" i="2"/>
  <c r="W22" i="2"/>
  <c r="Q22" i="2"/>
  <c r="V22" i="2" s="1"/>
  <c r="X21" i="2"/>
  <c r="W21" i="2"/>
  <c r="Q21" i="2"/>
  <c r="V21" i="2" s="1"/>
  <c r="X20" i="2"/>
  <c r="W20" i="2"/>
  <c r="Q20" i="2"/>
  <c r="V20" i="2" s="1"/>
  <c r="X19" i="2"/>
  <c r="W19" i="2"/>
  <c r="Q19" i="2"/>
  <c r="V19" i="2" s="1"/>
  <c r="X18" i="2"/>
  <c r="W18" i="2"/>
  <c r="Q18" i="2"/>
  <c r="V18" i="2" s="1"/>
  <c r="X17" i="2"/>
  <c r="W17" i="2"/>
  <c r="Q17" i="2"/>
  <c r="V17" i="2" s="1"/>
  <c r="X13" i="2"/>
  <c r="W13" i="2"/>
  <c r="Q13" i="2"/>
  <c r="V13" i="2" s="1"/>
  <c r="X12" i="2"/>
  <c r="W12" i="2"/>
  <c r="Q12" i="2"/>
  <c r="V12" i="2" s="1"/>
  <c r="X11" i="2"/>
  <c r="W11" i="2"/>
  <c r="Q11" i="2"/>
  <c r="V11" i="2" s="1"/>
  <c r="X10" i="2"/>
  <c r="W10" i="2"/>
  <c r="Q10" i="2"/>
  <c r="V10" i="2" s="1"/>
  <c r="X9" i="2"/>
  <c r="W9" i="2"/>
  <c r="Q9" i="2"/>
  <c r="V9" i="2" s="1"/>
  <c r="X8" i="2"/>
  <c r="W8" i="2"/>
  <c r="Q8" i="2"/>
  <c r="V8" i="2" s="1"/>
  <c r="X16" i="2"/>
  <c r="W16" i="2"/>
  <c r="Q16" i="2"/>
  <c r="V16" i="2" s="1"/>
  <c r="X15" i="2"/>
  <c r="W15" i="2"/>
  <c r="Q15" i="2"/>
  <c r="V15" i="2" s="1"/>
  <c r="X14" i="2"/>
  <c r="W14" i="2"/>
  <c r="Q14" i="2"/>
  <c r="V14" i="2" s="1"/>
  <c r="AD221" i="1"/>
  <c r="AC221" i="1"/>
  <c r="W221" i="1"/>
  <c r="AB221" i="1" s="1"/>
  <c r="AD220" i="1"/>
  <c r="AC220" i="1"/>
  <c r="W220" i="1"/>
  <c r="AB220" i="1" s="1"/>
  <c r="AD219" i="1"/>
  <c r="AC219" i="1"/>
  <c r="W219" i="1"/>
  <c r="AB219" i="1" s="1"/>
  <c r="AD217" i="1"/>
  <c r="AC217" i="1"/>
  <c r="W217" i="1"/>
  <c r="AB217" i="1" s="1"/>
  <c r="AD216" i="1"/>
  <c r="AC216" i="1"/>
  <c r="W216" i="1"/>
  <c r="AB216" i="1" s="1"/>
  <c r="AD214" i="1"/>
  <c r="AC214" i="1"/>
  <c r="W214" i="1"/>
  <c r="AB214" i="1" s="1"/>
  <c r="AD215" i="1"/>
  <c r="AC215" i="1"/>
  <c r="W215" i="1"/>
  <c r="AB215" i="1" s="1"/>
  <c r="AD213" i="1"/>
  <c r="AC213" i="1"/>
  <c r="W213" i="1"/>
  <c r="AB213" i="1" s="1"/>
  <c r="AD218" i="1"/>
  <c r="AC218" i="1"/>
  <c r="W218" i="1"/>
  <c r="AB218" i="1" s="1"/>
  <c r="AD200" i="1"/>
  <c r="AC200" i="1"/>
  <c r="W200" i="1"/>
  <c r="AB200" i="1" s="1"/>
  <c r="AD199" i="1"/>
  <c r="AC199" i="1"/>
  <c r="W199" i="1"/>
  <c r="AB199" i="1" s="1"/>
  <c r="AD212" i="1"/>
  <c r="AC212" i="1"/>
  <c r="W212" i="1"/>
  <c r="AB212" i="1" s="1"/>
  <c r="AD211" i="1"/>
  <c r="AC211" i="1"/>
  <c r="W211" i="1"/>
  <c r="AB211" i="1" s="1"/>
  <c r="AD210" i="1"/>
  <c r="AC210" i="1"/>
  <c r="W210" i="1"/>
  <c r="AB210" i="1" s="1"/>
  <c r="AD209" i="1"/>
  <c r="AC209" i="1"/>
  <c r="W209" i="1"/>
  <c r="AB209" i="1" s="1"/>
  <c r="AD204" i="1"/>
  <c r="AC204" i="1"/>
  <c r="W204" i="1"/>
  <c r="AB204" i="1" s="1"/>
  <c r="AD203" i="1"/>
  <c r="AC203" i="1"/>
  <c r="W203" i="1"/>
  <c r="AB203" i="1" s="1"/>
  <c r="AD202" i="1"/>
  <c r="AC202" i="1"/>
  <c r="W202" i="1"/>
  <c r="AB202" i="1" s="1"/>
  <c r="AD201" i="1"/>
  <c r="AC201" i="1"/>
  <c r="W201" i="1"/>
  <c r="AB201" i="1" s="1"/>
  <c r="AD198" i="1"/>
  <c r="AC198" i="1"/>
  <c r="W198" i="1"/>
  <c r="AB198" i="1" s="1"/>
  <c r="AD197" i="1"/>
  <c r="AC197" i="1"/>
  <c r="W197" i="1"/>
  <c r="AB197" i="1" s="1"/>
  <c r="AD196" i="1"/>
  <c r="AC196" i="1"/>
  <c r="W196" i="1"/>
  <c r="AB196" i="1" s="1"/>
  <c r="AD195" i="1"/>
  <c r="AC195" i="1"/>
  <c r="W195" i="1"/>
  <c r="AB195" i="1" s="1"/>
  <c r="AD194" i="1"/>
  <c r="AC194" i="1"/>
  <c r="W194" i="1"/>
  <c r="AB194" i="1" s="1"/>
  <c r="AD193" i="1"/>
  <c r="AC193" i="1"/>
  <c r="W193" i="1"/>
  <c r="AB193" i="1" s="1"/>
  <c r="AD192" i="1"/>
  <c r="AC192" i="1"/>
  <c r="W192" i="1"/>
  <c r="AB192" i="1" s="1"/>
  <c r="AD191" i="1"/>
  <c r="AC191" i="1"/>
  <c r="W191" i="1"/>
  <c r="AB191" i="1" s="1"/>
  <c r="AD190" i="1"/>
  <c r="AC190" i="1"/>
  <c r="W190" i="1"/>
  <c r="AB190" i="1" s="1"/>
  <c r="AD189" i="1"/>
  <c r="AC189" i="1"/>
  <c r="W189" i="1"/>
  <c r="AB189" i="1" s="1"/>
  <c r="AD188" i="1"/>
  <c r="AC188" i="1"/>
  <c r="W188" i="1"/>
  <c r="AB188" i="1" s="1"/>
  <c r="AD187" i="1"/>
  <c r="AC187" i="1"/>
  <c r="W187" i="1"/>
  <c r="AB187" i="1" s="1"/>
  <c r="AD182" i="1"/>
  <c r="AC182" i="1"/>
  <c r="W182" i="1"/>
  <c r="AB182" i="1" s="1"/>
  <c r="AD181" i="1"/>
  <c r="AC181" i="1"/>
  <c r="W181" i="1"/>
  <c r="AB181" i="1" s="1"/>
  <c r="AD180" i="1"/>
  <c r="AC180" i="1"/>
  <c r="W180" i="1"/>
  <c r="AB180" i="1" s="1"/>
  <c r="AD179" i="1"/>
  <c r="AC179" i="1"/>
  <c r="W179" i="1"/>
  <c r="AB179" i="1" s="1"/>
  <c r="AD208" i="1"/>
  <c r="AC208" i="1"/>
  <c r="W208" i="1"/>
  <c r="AB208" i="1" s="1"/>
  <c r="AD207" i="1"/>
  <c r="AC207" i="1"/>
  <c r="W207" i="1"/>
  <c r="AB207" i="1" s="1"/>
  <c r="AD206" i="1"/>
  <c r="AC206" i="1"/>
  <c r="AB206" i="1"/>
  <c r="W206" i="1"/>
  <c r="AD205" i="1"/>
  <c r="AC205" i="1"/>
  <c r="W205" i="1"/>
  <c r="AB205" i="1" s="1"/>
  <c r="AD186" i="1"/>
  <c r="AC186" i="1"/>
  <c r="W186" i="1"/>
  <c r="AB186" i="1" s="1"/>
  <c r="AD185" i="1"/>
  <c r="AC185" i="1"/>
  <c r="W185" i="1"/>
  <c r="AB185" i="1" s="1"/>
  <c r="AD184" i="1"/>
  <c r="AC184" i="1"/>
  <c r="W184" i="1"/>
  <c r="AB184" i="1" s="1"/>
  <c r="AD183" i="1"/>
  <c r="AC183" i="1"/>
  <c r="W183" i="1"/>
  <c r="AB183" i="1" s="1"/>
  <c r="AD178" i="1"/>
  <c r="AC178" i="1"/>
  <c r="W178" i="1"/>
  <c r="AB178" i="1" s="1"/>
  <c r="AD177" i="1"/>
  <c r="AC177" i="1"/>
  <c r="W177" i="1"/>
  <c r="AB177" i="1" s="1"/>
  <c r="AD176" i="1"/>
  <c r="AC176" i="1"/>
  <c r="W176" i="1"/>
  <c r="AB176" i="1" s="1"/>
  <c r="AD175" i="1"/>
  <c r="AC175" i="1"/>
  <c r="W175" i="1"/>
  <c r="AB175" i="1" s="1"/>
  <c r="AD174" i="1"/>
  <c r="AC174" i="1"/>
  <c r="W174" i="1"/>
  <c r="AB174" i="1" s="1"/>
  <c r="AD173" i="1"/>
  <c r="AC173" i="1"/>
  <c r="W173" i="1"/>
  <c r="AB173" i="1" s="1"/>
  <c r="AD172" i="1"/>
  <c r="AC172" i="1"/>
  <c r="W172" i="1"/>
  <c r="AB172" i="1" s="1"/>
  <c r="AD171" i="1"/>
  <c r="AC171" i="1"/>
  <c r="W171" i="1"/>
  <c r="AB171" i="1" s="1"/>
  <c r="AD137" i="1"/>
  <c r="AC137" i="1"/>
  <c r="W137" i="1"/>
  <c r="AB137" i="1" s="1"/>
  <c r="AD136" i="1"/>
  <c r="AC136" i="1"/>
  <c r="W136" i="1"/>
  <c r="AB136" i="1" s="1"/>
  <c r="AD135" i="1"/>
  <c r="AC135" i="1"/>
  <c r="W135" i="1"/>
  <c r="AB135" i="1" s="1"/>
  <c r="AD134" i="1"/>
  <c r="AC134" i="1"/>
  <c r="W134" i="1"/>
  <c r="AB134" i="1" s="1"/>
  <c r="AD133" i="1"/>
  <c r="AC133" i="1"/>
  <c r="W133" i="1"/>
  <c r="AB133" i="1" s="1"/>
  <c r="AD132" i="1"/>
  <c r="AC132" i="1"/>
  <c r="W132" i="1"/>
  <c r="AB132" i="1" s="1"/>
  <c r="AD149" i="1"/>
  <c r="AC149" i="1"/>
  <c r="W149" i="1"/>
  <c r="AB149" i="1" s="1"/>
  <c r="AD148" i="1"/>
  <c r="AC148" i="1"/>
  <c r="W148" i="1"/>
  <c r="AB148" i="1" s="1"/>
  <c r="AD147" i="1"/>
  <c r="AC147" i="1"/>
  <c r="W147" i="1"/>
  <c r="AB147" i="1" s="1"/>
  <c r="AD146" i="1"/>
  <c r="AC146" i="1"/>
  <c r="W146" i="1"/>
  <c r="AB146" i="1" s="1"/>
  <c r="AD145" i="1"/>
  <c r="AC145" i="1"/>
  <c r="W145" i="1"/>
  <c r="AB145" i="1" s="1"/>
  <c r="AD144" i="1"/>
  <c r="AC144" i="1"/>
  <c r="W144" i="1"/>
  <c r="AB144" i="1" s="1"/>
  <c r="AD143" i="1"/>
  <c r="AC143" i="1"/>
  <c r="W143" i="1"/>
  <c r="AB143" i="1" s="1"/>
  <c r="AD142" i="1"/>
  <c r="AC142" i="1"/>
  <c r="W142" i="1"/>
  <c r="AB142" i="1" s="1"/>
  <c r="AD141" i="1"/>
  <c r="AC141" i="1"/>
  <c r="W141" i="1"/>
  <c r="AB141" i="1" s="1"/>
  <c r="AD140" i="1"/>
  <c r="AC140" i="1"/>
  <c r="W140" i="1"/>
  <c r="AB140" i="1" s="1"/>
  <c r="AD139" i="1"/>
  <c r="AC139" i="1"/>
  <c r="W139" i="1"/>
  <c r="AB139" i="1" s="1"/>
  <c r="AD138" i="1"/>
  <c r="AC138" i="1"/>
  <c r="W138" i="1"/>
  <c r="AB138" i="1" s="1"/>
  <c r="AD131" i="1"/>
  <c r="AC131" i="1"/>
  <c r="W131" i="1"/>
  <c r="AB131" i="1" s="1"/>
  <c r="AD130" i="1"/>
  <c r="AC130" i="1"/>
  <c r="W130" i="1"/>
  <c r="AB130" i="1" s="1"/>
  <c r="AD129" i="1"/>
  <c r="AC129" i="1"/>
  <c r="W129" i="1"/>
  <c r="AB129" i="1" s="1"/>
  <c r="AD128" i="1"/>
  <c r="AC128" i="1"/>
  <c r="W128" i="1"/>
  <c r="AB128" i="1" s="1"/>
  <c r="AD127" i="1"/>
  <c r="AC127" i="1"/>
  <c r="W127" i="1"/>
  <c r="AB127" i="1" s="1"/>
  <c r="AD126" i="1"/>
  <c r="AC126" i="1"/>
  <c r="W126" i="1"/>
  <c r="AB126" i="1" s="1"/>
  <c r="AD125" i="1"/>
  <c r="AC125" i="1"/>
  <c r="W125" i="1"/>
  <c r="AB125" i="1" s="1"/>
  <c r="AD124" i="1"/>
  <c r="AC124" i="1"/>
  <c r="W124" i="1"/>
  <c r="AB124" i="1" s="1"/>
  <c r="AD123" i="1"/>
  <c r="AC123" i="1"/>
  <c r="W123" i="1"/>
  <c r="AB123" i="1" s="1"/>
  <c r="AD122" i="1"/>
  <c r="AC122" i="1"/>
  <c r="W122" i="1"/>
  <c r="AB122" i="1" s="1"/>
  <c r="AD121" i="1"/>
  <c r="AC121" i="1"/>
  <c r="W121" i="1"/>
  <c r="AB121" i="1" s="1"/>
  <c r="AD120" i="1"/>
  <c r="AC120" i="1"/>
  <c r="W120" i="1"/>
  <c r="AB120" i="1" s="1"/>
  <c r="AD158" i="1"/>
  <c r="AC158" i="1"/>
  <c r="W158" i="1"/>
  <c r="AB158" i="1" s="1"/>
  <c r="AD157" i="1"/>
  <c r="AC157" i="1"/>
  <c r="W157" i="1"/>
  <c r="AB157" i="1" s="1"/>
  <c r="AD119" i="1"/>
  <c r="AC119" i="1"/>
  <c r="W119" i="1"/>
  <c r="AB119" i="1" s="1"/>
  <c r="AD118" i="1"/>
  <c r="AC118" i="1"/>
  <c r="W118" i="1"/>
  <c r="AB118" i="1" s="1"/>
  <c r="AD117" i="1"/>
  <c r="AC117" i="1"/>
  <c r="W117" i="1"/>
  <c r="AB117" i="1" s="1"/>
  <c r="AD116" i="1"/>
  <c r="AC116" i="1"/>
  <c r="W116" i="1"/>
  <c r="AB116" i="1" s="1"/>
  <c r="AD115" i="1"/>
  <c r="AC115" i="1"/>
  <c r="W115" i="1"/>
  <c r="AB115" i="1" s="1"/>
  <c r="AD114" i="1"/>
  <c r="AC114" i="1"/>
  <c r="W114" i="1"/>
  <c r="AB114" i="1" s="1"/>
  <c r="AD170" i="1"/>
  <c r="AC170" i="1"/>
  <c r="W170" i="1"/>
  <c r="AB170" i="1" s="1"/>
  <c r="AD169" i="1"/>
  <c r="AC169" i="1"/>
  <c r="W169" i="1"/>
  <c r="AB169" i="1" s="1"/>
  <c r="AD168" i="1"/>
  <c r="AC168" i="1"/>
  <c r="W168" i="1"/>
  <c r="AB168" i="1" s="1"/>
  <c r="AD167" i="1"/>
  <c r="AC167" i="1"/>
  <c r="W167" i="1"/>
  <c r="AB167" i="1" s="1"/>
  <c r="AD166" i="1"/>
  <c r="AC166" i="1"/>
  <c r="W166" i="1"/>
  <c r="AB166" i="1" s="1"/>
  <c r="AD165" i="1"/>
  <c r="AC165" i="1"/>
  <c r="W165" i="1"/>
  <c r="AB165" i="1" s="1"/>
  <c r="AD156" i="1"/>
  <c r="AC156" i="1"/>
  <c r="W156" i="1"/>
  <c r="AB156" i="1" s="1"/>
  <c r="AD155" i="1"/>
  <c r="AC155" i="1"/>
  <c r="W155" i="1"/>
  <c r="AB155" i="1" s="1"/>
  <c r="AD154" i="1"/>
  <c r="AC154" i="1"/>
  <c r="W154" i="1"/>
  <c r="AB154" i="1" s="1"/>
  <c r="AD153" i="1"/>
  <c r="AC153" i="1"/>
  <c r="W153" i="1"/>
  <c r="AB153" i="1" s="1"/>
  <c r="AD152" i="1"/>
  <c r="AC152" i="1"/>
  <c r="W152" i="1"/>
  <c r="AB152" i="1" s="1"/>
  <c r="AD151" i="1"/>
  <c r="AC151" i="1"/>
  <c r="W151" i="1"/>
  <c r="AB151" i="1" s="1"/>
  <c r="AD150" i="1"/>
  <c r="AC150" i="1"/>
  <c r="W150" i="1"/>
  <c r="AB150" i="1" s="1"/>
  <c r="AD113" i="1"/>
  <c r="AC113" i="1"/>
  <c r="W113" i="1"/>
  <c r="AB113" i="1" s="1"/>
  <c r="AD112" i="1"/>
  <c r="AC112" i="1"/>
  <c r="W112" i="1"/>
  <c r="AB112" i="1" s="1"/>
  <c r="AD111" i="1"/>
  <c r="AC111" i="1"/>
  <c r="W111" i="1"/>
  <c r="AB111" i="1" s="1"/>
  <c r="AD110" i="1"/>
  <c r="AC110" i="1"/>
  <c r="W110" i="1"/>
  <c r="AB110" i="1" s="1"/>
  <c r="AD109" i="1"/>
  <c r="AC109" i="1"/>
  <c r="W109" i="1"/>
  <c r="AB109" i="1" s="1"/>
  <c r="AD108" i="1"/>
  <c r="AC108" i="1"/>
  <c r="W108" i="1"/>
  <c r="AB108" i="1" s="1"/>
  <c r="AD164" i="1"/>
  <c r="AC164" i="1"/>
  <c r="W164" i="1"/>
  <c r="AB164" i="1" s="1"/>
  <c r="AD163" i="1"/>
  <c r="AC163" i="1"/>
  <c r="W163" i="1"/>
  <c r="AB163" i="1" s="1"/>
  <c r="AD162" i="1"/>
  <c r="AC162" i="1"/>
  <c r="W162" i="1"/>
  <c r="AB162" i="1" s="1"/>
  <c r="AD161" i="1"/>
  <c r="AC161" i="1"/>
  <c r="W161" i="1"/>
  <c r="AB161" i="1" s="1"/>
  <c r="AD160" i="1"/>
  <c r="AC160" i="1"/>
  <c r="W160" i="1"/>
  <c r="AB160" i="1" s="1"/>
  <c r="AD159" i="1"/>
  <c r="AC159" i="1"/>
  <c r="W159" i="1"/>
  <c r="AB159" i="1" s="1"/>
  <c r="AD106" i="1"/>
  <c r="AC106" i="1"/>
  <c r="W106" i="1"/>
  <c r="AB106" i="1" s="1"/>
  <c r="AD107" i="1"/>
  <c r="AC107" i="1"/>
  <c r="W107" i="1"/>
  <c r="AB107" i="1" s="1"/>
  <c r="AD103" i="1"/>
  <c r="AC103" i="1"/>
  <c r="W103" i="1"/>
  <c r="AB103" i="1" s="1"/>
  <c r="AD102" i="1"/>
  <c r="AC102" i="1"/>
  <c r="W102" i="1"/>
  <c r="AB102" i="1" s="1"/>
  <c r="AD101" i="1"/>
  <c r="AC101" i="1"/>
  <c r="W101" i="1"/>
  <c r="AB101" i="1" s="1"/>
  <c r="AD100" i="1"/>
  <c r="AC100" i="1"/>
  <c r="W100" i="1"/>
  <c r="AB100" i="1" s="1"/>
  <c r="AD99" i="1"/>
  <c r="AC99" i="1"/>
  <c r="W99" i="1"/>
  <c r="AB99" i="1" s="1"/>
  <c r="AD105" i="1"/>
  <c r="AC105" i="1"/>
  <c r="W105" i="1"/>
  <c r="AB105" i="1" s="1"/>
  <c r="AD104" i="1"/>
  <c r="AC104" i="1"/>
  <c r="W104" i="1"/>
  <c r="AB104" i="1" s="1"/>
  <c r="AD96" i="1"/>
  <c r="AC96" i="1"/>
  <c r="W96" i="1"/>
  <c r="AB96" i="1" s="1"/>
  <c r="AD95" i="1"/>
  <c r="AC95" i="1"/>
  <c r="W95" i="1"/>
  <c r="AB95" i="1" s="1"/>
  <c r="AD94" i="1"/>
  <c r="AC94" i="1"/>
  <c r="W94" i="1"/>
  <c r="AB94" i="1" s="1"/>
  <c r="AD93" i="1"/>
  <c r="AC93" i="1"/>
  <c r="W93" i="1"/>
  <c r="AB93" i="1" s="1"/>
  <c r="AD92" i="1"/>
  <c r="AC92" i="1"/>
  <c r="W92" i="1"/>
  <c r="AB92" i="1" s="1"/>
  <c r="AD91" i="1"/>
  <c r="AC91" i="1"/>
  <c r="W91" i="1"/>
  <c r="AB91" i="1" s="1"/>
  <c r="AD90" i="1"/>
  <c r="AC90" i="1"/>
  <c r="W90" i="1"/>
  <c r="AB90" i="1" s="1"/>
  <c r="AD89" i="1"/>
  <c r="AC89" i="1"/>
  <c r="W89" i="1"/>
  <c r="AB89" i="1" s="1"/>
  <c r="AD88" i="1"/>
  <c r="AC88" i="1"/>
  <c r="W88" i="1"/>
  <c r="AB88" i="1" s="1"/>
  <c r="AD87" i="1"/>
  <c r="AC87" i="1"/>
  <c r="W87" i="1"/>
  <c r="AB87" i="1" s="1"/>
  <c r="AD98" i="1"/>
  <c r="AC98" i="1"/>
  <c r="W98" i="1"/>
  <c r="AB98" i="1" s="1"/>
  <c r="AD97" i="1"/>
  <c r="AC97" i="1"/>
  <c r="W97" i="1"/>
  <c r="AB97" i="1" s="1"/>
  <c r="AD82" i="1"/>
  <c r="AC82" i="1"/>
  <c r="W82" i="1"/>
  <c r="AB82" i="1" s="1"/>
  <c r="AD81" i="1"/>
  <c r="AC81" i="1"/>
  <c r="W81" i="1"/>
  <c r="AB81" i="1" s="1"/>
  <c r="AD80" i="1"/>
  <c r="AC80" i="1"/>
  <c r="W80" i="1"/>
  <c r="AB80" i="1" s="1"/>
  <c r="AD79" i="1"/>
  <c r="AC79" i="1"/>
  <c r="W79" i="1"/>
  <c r="AB79" i="1" s="1"/>
  <c r="AD76" i="1"/>
  <c r="AC76" i="1"/>
  <c r="W76" i="1"/>
  <c r="AB76" i="1" s="1"/>
  <c r="AD75" i="1"/>
  <c r="AC75" i="1"/>
  <c r="W75" i="1"/>
  <c r="AB75" i="1" s="1"/>
  <c r="AD78" i="1"/>
  <c r="AC78" i="1"/>
  <c r="W78" i="1"/>
  <c r="AB78" i="1" s="1"/>
  <c r="AD77" i="1"/>
  <c r="AC77" i="1"/>
  <c r="W77" i="1"/>
  <c r="AB77" i="1" s="1"/>
  <c r="AD74" i="1"/>
  <c r="AC74" i="1"/>
  <c r="W74" i="1"/>
  <c r="AB74" i="1" s="1"/>
  <c r="AD73" i="1"/>
  <c r="AC73" i="1"/>
  <c r="W73" i="1"/>
  <c r="AB73" i="1" s="1"/>
  <c r="AD86" i="1"/>
  <c r="AC86" i="1"/>
  <c r="W86" i="1"/>
  <c r="AB86" i="1" s="1"/>
  <c r="AD85" i="1"/>
  <c r="AC85" i="1"/>
  <c r="W85" i="1"/>
  <c r="AB85" i="1" s="1"/>
  <c r="AD84" i="1"/>
  <c r="AC84" i="1"/>
  <c r="W84" i="1"/>
  <c r="AB84" i="1" s="1"/>
  <c r="AD83" i="1"/>
  <c r="AC83" i="1"/>
  <c r="W83" i="1"/>
  <c r="AB83" i="1" s="1"/>
  <c r="AD72" i="1"/>
  <c r="AC72" i="1"/>
  <c r="W72" i="1"/>
  <c r="AB72" i="1" s="1"/>
  <c r="AD71" i="1"/>
  <c r="AC71" i="1"/>
  <c r="W71" i="1"/>
  <c r="AB71" i="1" s="1"/>
  <c r="AD70" i="1"/>
  <c r="AC70" i="1"/>
  <c r="W70" i="1"/>
  <c r="AB70" i="1" s="1"/>
  <c r="AD69" i="1"/>
  <c r="AC69" i="1"/>
  <c r="W69" i="1"/>
  <c r="AB69" i="1" s="1"/>
  <c r="AD44" i="1"/>
  <c r="AC44" i="1"/>
  <c r="W44" i="1"/>
  <c r="AB44" i="1" s="1"/>
  <c r="AD43" i="1"/>
  <c r="AC43" i="1"/>
  <c r="W43" i="1"/>
  <c r="AB43" i="1" s="1"/>
  <c r="AD42" i="1"/>
  <c r="AC42" i="1"/>
  <c r="W42" i="1"/>
  <c r="AB42" i="1" s="1"/>
  <c r="AD53" i="1"/>
  <c r="AC53" i="1"/>
  <c r="W53" i="1"/>
  <c r="AB53" i="1" s="1"/>
  <c r="AD52" i="1"/>
  <c r="AC52" i="1"/>
  <c r="W52" i="1"/>
  <c r="AB52" i="1" s="1"/>
  <c r="AD51" i="1"/>
  <c r="AC51" i="1"/>
  <c r="W51" i="1"/>
  <c r="AB51" i="1" s="1"/>
  <c r="AD50" i="1"/>
  <c r="AC50" i="1"/>
  <c r="W50" i="1"/>
  <c r="AB50" i="1" s="1"/>
  <c r="AD49" i="1"/>
  <c r="AC49" i="1"/>
  <c r="W49" i="1"/>
  <c r="AB49" i="1" s="1"/>
  <c r="AD48" i="1"/>
  <c r="AC48" i="1"/>
  <c r="W48" i="1"/>
  <c r="AB48" i="1" s="1"/>
  <c r="AD62" i="1"/>
  <c r="AC62" i="1"/>
  <c r="W62" i="1"/>
  <c r="AB62" i="1" s="1"/>
  <c r="AD61" i="1"/>
  <c r="AC61" i="1"/>
  <c r="W61" i="1"/>
  <c r="AB61" i="1" s="1"/>
  <c r="AD60" i="1"/>
  <c r="AC60" i="1"/>
  <c r="W60" i="1"/>
  <c r="AB60" i="1" s="1"/>
  <c r="AD47" i="1"/>
  <c r="AC47" i="1"/>
  <c r="W47" i="1"/>
  <c r="AB47" i="1" s="1"/>
  <c r="AD46" i="1"/>
  <c r="AC46" i="1"/>
  <c r="W46" i="1"/>
  <c r="AB46" i="1" s="1"/>
  <c r="AD45" i="1"/>
  <c r="AC45" i="1"/>
  <c r="W45" i="1"/>
  <c r="AB45" i="1" s="1"/>
  <c r="AD41" i="1"/>
  <c r="AC41" i="1"/>
  <c r="W41" i="1"/>
  <c r="AB41" i="1" s="1"/>
  <c r="AD40" i="1"/>
  <c r="AC40" i="1"/>
  <c r="W40" i="1"/>
  <c r="AB40" i="1" s="1"/>
  <c r="AD39" i="1"/>
  <c r="AC39" i="1"/>
  <c r="W39" i="1"/>
  <c r="AB39" i="1" s="1"/>
  <c r="AD32" i="1"/>
  <c r="AC32" i="1"/>
  <c r="W32" i="1"/>
  <c r="AB32" i="1" s="1"/>
  <c r="AD31" i="1"/>
  <c r="AC31" i="1"/>
  <c r="W31" i="1"/>
  <c r="AB31" i="1" s="1"/>
  <c r="AD30" i="1"/>
  <c r="AC30" i="1"/>
  <c r="W30" i="1"/>
  <c r="AB30" i="1" s="1"/>
  <c r="AD59" i="1"/>
  <c r="AC59" i="1"/>
  <c r="W59" i="1"/>
  <c r="AB59" i="1" s="1"/>
  <c r="AD58" i="1"/>
  <c r="AC58" i="1"/>
  <c r="W58" i="1"/>
  <c r="AB58" i="1" s="1"/>
  <c r="AD57" i="1"/>
  <c r="AC57" i="1"/>
  <c r="W57" i="1"/>
  <c r="AB57" i="1" s="1"/>
  <c r="AD38" i="1"/>
  <c r="AC38" i="1"/>
  <c r="W38" i="1"/>
  <c r="AB38" i="1" s="1"/>
  <c r="AD37" i="1"/>
  <c r="AC37" i="1"/>
  <c r="W37" i="1"/>
  <c r="AB37" i="1" s="1"/>
  <c r="AD36" i="1"/>
  <c r="AC36" i="1"/>
  <c r="W36" i="1"/>
  <c r="AB36" i="1" s="1"/>
  <c r="AD68" i="1"/>
  <c r="AC68" i="1"/>
  <c r="W68" i="1"/>
  <c r="AB68" i="1" s="1"/>
  <c r="AD67" i="1"/>
  <c r="AC67" i="1"/>
  <c r="W67" i="1"/>
  <c r="AB67" i="1" s="1"/>
  <c r="AD66" i="1"/>
  <c r="AC66" i="1"/>
  <c r="W66" i="1"/>
  <c r="AB66" i="1" s="1"/>
  <c r="AD56" i="1"/>
  <c r="AC56" i="1"/>
  <c r="W56" i="1"/>
  <c r="AB56" i="1" s="1"/>
  <c r="AD55" i="1"/>
  <c r="AC55" i="1"/>
  <c r="W55" i="1"/>
  <c r="AB55" i="1" s="1"/>
  <c r="AD54" i="1"/>
  <c r="AC54" i="1"/>
  <c r="W54" i="1"/>
  <c r="AB54" i="1" s="1"/>
  <c r="AD35" i="1"/>
  <c r="AC35" i="1"/>
  <c r="W35" i="1"/>
  <c r="AB35" i="1" s="1"/>
  <c r="AD34" i="1"/>
  <c r="AC34" i="1"/>
  <c r="W34" i="1"/>
  <c r="AB34" i="1" s="1"/>
  <c r="AD33" i="1"/>
  <c r="AC33" i="1"/>
  <c r="W33" i="1"/>
  <c r="AB33" i="1" s="1"/>
  <c r="AD65" i="1"/>
  <c r="AC65" i="1"/>
  <c r="W65" i="1"/>
  <c r="AB65" i="1" s="1"/>
  <c r="AD64" i="1"/>
  <c r="AC64" i="1"/>
  <c r="W64" i="1"/>
  <c r="AB64" i="1" s="1"/>
  <c r="AD63" i="1"/>
  <c r="AC63" i="1"/>
  <c r="W63" i="1"/>
  <c r="AB63" i="1" s="1"/>
  <c r="AD27" i="1"/>
  <c r="AC27" i="1"/>
  <c r="W27" i="1"/>
  <c r="AB27" i="1" s="1"/>
  <c r="AD29" i="1"/>
  <c r="AC29" i="1"/>
  <c r="W29" i="1"/>
  <c r="AB29" i="1" s="1"/>
  <c r="AD28" i="1"/>
  <c r="AC28" i="1"/>
  <c r="W28" i="1"/>
  <c r="AB28" i="1" s="1"/>
  <c r="AD26" i="1"/>
  <c r="AC26" i="1"/>
  <c r="W26" i="1"/>
  <c r="AB26" i="1" s="1"/>
  <c r="AD25" i="1"/>
  <c r="AC25" i="1"/>
  <c r="W25" i="1"/>
  <c r="AB25" i="1" s="1"/>
  <c r="AD22" i="1"/>
  <c r="AC22" i="1"/>
  <c r="W22" i="1"/>
  <c r="AB22" i="1" s="1"/>
  <c r="AD21" i="1"/>
  <c r="AC21" i="1"/>
  <c r="W21" i="1"/>
  <c r="AB21" i="1" s="1"/>
  <c r="AD20" i="1"/>
  <c r="AC20" i="1"/>
  <c r="W20" i="1"/>
  <c r="AB20" i="1" s="1"/>
  <c r="AD19" i="1"/>
  <c r="AC19" i="1"/>
  <c r="W19" i="1"/>
  <c r="AB19" i="1" s="1"/>
  <c r="AD24" i="1"/>
  <c r="AC24" i="1"/>
  <c r="W24" i="1"/>
  <c r="AB24" i="1" s="1"/>
  <c r="AD23" i="1"/>
  <c r="AC23" i="1"/>
  <c r="W23" i="1"/>
  <c r="AB23" i="1" s="1"/>
  <c r="AD16" i="1"/>
  <c r="AC16" i="1"/>
  <c r="W16" i="1"/>
  <c r="AB16" i="1" s="1"/>
  <c r="AD10" i="1"/>
  <c r="AC10" i="1"/>
  <c r="W10" i="1"/>
  <c r="AB10" i="1" s="1"/>
  <c r="AD15" i="1"/>
  <c r="AC15" i="1"/>
  <c r="W15" i="1"/>
  <c r="AB15" i="1" s="1"/>
  <c r="AD14" i="1"/>
  <c r="AC14" i="1"/>
  <c r="W14" i="1"/>
  <c r="AB14" i="1" s="1"/>
  <c r="AD13" i="1"/>
  <c r="AC13" i="1"/>
  <c r="W13" i="1"/>
  <c r="AB13" i="1" s="1"/>
  <c r="AD12" i="1"/>
  <c r="AC12" i="1"/>
  <c r="W12" i="1"/>
  <c r="AB12" i="1" s="1"/>
  <c r="AD18" i="1"/>
  <c r="AC18" i="1"/>
  <c r="W18" i="1"/>
  <c r="AB18" i="1" s="1"/>
  <c r="AD17" i="1"/>
  <c r="AC17" i="1"/>
  <c r="W17" i="1"/>
  <c r="AB17" i="1" s="1"/>
  <c r="AD11" i="1"/>
  <c r="AC11" i="1"/>
  <c r="W11" i="1"/>
  <c r="AB11" i="1" s="1"/>
  <c r="AD9" i="1"/>
  <c r="AC9" i="1"/>
  <c r="W9" i="1"/>
  <c r="AB9" i="1" s="1"/>
  <c r="AD8" i="1"/>
  <c r="AC8" i="1"/>
  <c r="W8" i="1"/>
  <c r="AB8" i="1" s="1"/>
  <c r="X192" i="2" l="1"/>
  <c r="W192" i="2"/>
  <c r="V8" i="4"/>
  <c r="Q39" i="4"/>
  <c r="Q192" i="2"/>
  <c r="W222" i="1"/>
  <c r="W39" i="4"/>
  <c r="AC222" i="1"/>
  <c r="X39" i="4"/>
  <c r="AD222" i="1"/>
</calcChain>
</file>

<file path=xl/sharedStrings.xml><?xml version="1.0" encoding="utf-8"?>
<sst xmlns="http://schemas.openxmlformats.org/spreadsheetml/2006/main" count="5475" uniqueCount="1056">
  <si>
    <t>Brand</t>
  </si>
  <si>
    <t>Missoni Home Collection</t>
  </si>
  <si>
    <t>2015.09MLD</t>
  </si>
  <si>
    <t>Linesheet</t>
  </si>
  <si>
    <t>MH2026 - BATHLINEN</t>
  </si>
  <si>
    <t>Start Ship</t>
  </si>
  <si>
    <t>Complete Ship</t>
  </si>
  <si>
    <t>EUR</t>
  </si>
  <si>
    <t>Season Year</t>
  </si>
  <si>
    <t>HOME 2026</t>
  </si>
  <si>
    <t>Event</t>
  </si>
  <si>
    <t>Excel Order</t>
  </si>
  <si>
    <t>Style Image</t>
  </si>
  <si>
    <t>Style Name</t>
  </si>
  <si>
    <t>Style Number</t>
  </si>
  <si>
    <t>Color</t>
  </si>
  <si>
    <t>Color Code</t>
  </si>
  <si>
    <t>Color ID</t>
  </si>
  <si>
    <t>Fabrication</t>
  </si>
  <si>
    <t>Fab. Code</t>
  </si>
  <si>
    <t>Materials</t>
  </si>
  <si>
    <t>Description</t>
  </si>
  <si>
    <t>Category</t>
  </si>
  <si>
    <t>Subcategory</t>
  </si>
  <si>
    <t>Available Sizes</t>
  </si>
  <si>
    <t>BULK</t>
  </si>
  <si>
    <t>NO SIZE</t>
  </si>
  <si>
    <t>XS</t>
  </si>
  <si>
    <t>S</t>
  </si>
  <si>
    <t>M</t>
  </si>
  <si>
    <t>L</t>
  </si>
  <si>
    <t>XL</t>
  </si>
  <si>
    <t>2XL</t>
  </si>
  <si>
    <t>Sugg. Retail (EUR)</t>
  </si>
  <si>
    <t>Units</t>
  </si>
  <si>
    <t>Style Minimum</t>
  </si>
  <si>
    <t>Color Minimum</t>
  </si>
  <si>
    <t>Discount</t>
  </si>
  <si>
    <t>Discount (%)</t>
  </si>
  <si>
    <t>Final Unit Cost (EUR)</t>
  </si>
  <si>
    <t>Total Wholesale (EUR)</t>
  </si>
  <si>
    <t>Total Retail (EUR)</t>
  </si>
  <si>
    <t>WS Bulk Price</t>
  </si>
  <si>
    <t>RT Bulk Price</t>
  </si>
  <si>
    <t>WS Sized Price</t>
  </si>
  <si>
    <t>RT Sizes Price</t>
  </si>
  <si>
    <t>AMONE BATH MAT 160X70</t>
  </si>
  <si>
    <t>1A3SP99913</t>
  </si>
  <si>
    <t>159 - ORANGE MULTICOLOR</t>
  </si>
  <si>
    <t>159</t>
  </si>
  <si>
    <t>28414684</t>
  </si>
  <si>
    <t>, BLEACH - Do not bleach, COMM. WASH - Dry cleaning in tetrachloroethene - mild process, IRON - Do not iron, TUMBLE - Do not tumble dry, WASH - Do not wash</t>
  </si>
  <si>
    <t>EXTERNAL:100%Cotton</t>
  </si>
  <si>
    <t>Bedding &amp; Bath</t>
  </si>
  <si>
    <t>General Bath</t>
  </si>
  <si>
    <t>160 - BLACK MULTICOLOR</t>
  </si>
  <si>
    <t>160</t>
  </si>
  <si>
    <t>28414685</t>
  </si>
  <si>
    <t>AURA BATH MAT 90X60 with NON-SLIP gr/mq 1000</t>
  </si>
  <si>
    <t>1F3SP99111</t>
  </si>
  <si>
    <t>100 - MULTICOLOR</t>
  </si>
  <si>
    <t>100</t>
  </si>
  <si>
    <t>102827278</t>
  </si>
  <si>
    <t>, BLEACH - Do not bleach, COMM. WASH - Do not dry clean, IRON - Ironing maximum temperature 150Â°C, TUMBLE - Tumble drying at lower temperature, WASH - Wash  max 40Â°C</t>
  </si>
  <si>
    <t>RUBBER BANDS ON THE BACK. EXTERNAL:100%Cotton</t>
  </si>
  <si>
    <t>AURA HOODED BATHROBE MOD.18_NEW</t>
  </si>
  <si>
    <t>1F3AC99102</t>
  </si>
  <si>
    <t>102827247</t>
  </si>
  <si>
    <t>S, M, L, XL</t>
  </si>
  <si>
    <t>AURA TOWEL SET (2 PCS)</t>
  </si>
  <si>
    <t>1F3SP99112</t>
  </si>
  <si>
    <t>102827279</t>
  </si>
  <si>
    <t>AURA BATH SHEET 100X150</t>
  </si>
  <si>
    <t>1F3SP99110</t>
  </si>
  <si>
    <t>102827277</t>
  </si>
  <si>
    <t>AURA BATH TOWEL 70X115.single package</t>
  </si>
  <si>
    <t>1F3SP99107BS</t>
  </si>
  <si>
    <t>102827271</t>
  </si>
  <si>
    <t>AURA BATH TOWEL 70X115.single unit</t>
  </si>
  <si>
    <t>1F3SP99107CS</t>
  </si>
  <si>
    <t>102827272</t>
  </si>
  <si>
    <t>AURA FOUTA BEACH TOWEL 140X180</t>
  </si>
  <si>
    <t>1F3SP99104</t>
  </si>
  <si>
    <t>102827267</t>
  </si>
  <si>
    <t>AURA   HAND TOWEL 70X40.single package</t>
  </si>
  <si>
    <t>1F3SP99106BS</t>
  </si>
  <si>
    <t>102827269</t>
  </si>
  <si>
    <t>AURA HAND TOWEL 70X40.single unit</t>
  </si>
  <si>
    <t>1F3SP99106CS</t>
  </si>
  <si>
    <t>102827270</t>
  </si>
  <si>
    <t>AZUL HOODED BATHROBE MOD.19_NEW</t>
  </si>
  <si>
    <t>1D3AC99713</t>
  </si>
  <si>
    <t>138 - BROWN MULTICOLOR</t>
  </si>
  <si>
    <t>138</t>
  </si>
  <si>
    <t>28414987</t>
  </si>
  <si>
    <t>XS, S, M, L, XL, 2XL</t>
  </si>
  <si>
    <t>AZUL TOWEL SET (2 PCS)</t>
  </si>
  <si>
    <t>1D3SP99938</t>
  </si>
  <si>
    <t>28415303</t>
  </si>
  <si>
    <t>AZUL BATH TOWEL.115X70.single package</t>
  </si>
  <si>
    <t>1D3SP99936BS</t>
  </si>
  <si>
    <t>28415279</t>
  </si>
  <si>
    <t>AZUL BATH TOWEL.115X70.single unit</t>
  </si>
  <si>
    <t>1D3SP99936CS</t>
  </si>
  <si>
    <t>28415285</t>
  </si>
  <si>
    <t>AZUL HAND TOWEL 70X40.single package</t>
  </si>
  <si>
    <t>1D3SP99935BS</t>
  </si>
  <si>
    <t>28415267</t>
  </si>
  <si>
    <t>AZUL HAND TOWEL 70X40.single unit</t>
  </si>
  <si>
    <t>1D3SP99935CS</t>
  </si>
  <si>
    <t>28415272</t>
  </si>
  <si>
    <t>BERNARD BATH TOWEL 70X115.single package</t>
  </si>
  <si>
    <t>1B3SP99836BS</t>
  </si>
  <si>
    <t>28414691</t>
  </si>
  <si>
    <t>BERNARD BATH TOWEL 70X115.single unit</t>
  </si>
  <si>
    <t>1B3SP99836CS</t>
  </si>
  <si>
    <t>28414692</t>
  </si>
  <si>
    <t>BERNARD HAND TOWEL 40X70.single package</t>
  </si>
  <si>
    <t>1B3SP99835BS</t>
  </si>
  <si>
    <t>28414689</t>
  </si>
  <si>
    <t>BERNARD HAND TOWEL 40X70.single unit</t>
  </si>
  <si>
    <t>1B3SP99835CS</t>
  </si>
  <si>
    <t>28414690</t>
  </si>
  <si>
    <t>BERNARD FACE TOWEL 30X30 N.6 PCS -box</t>
  </si>
  <si>
    <t>1B3SP99860</t>
  </si>
  <si>
    <t>28414695</t>
  </si>
  <si>
    <t>BEST TOWEL FULL SET (5 PCS)</t>
  </si>
  <si>
    <t>1E3SP99169</t>
  </si>
  <si>
    <t>156 - RED MULTICOLOR</t>
  </si>
  <si>
    <t>156</t>
  </si>
  <si>
    <t>49558589</t>
  </si>
  <si>
    <t>49558590</t>
  </si>
  <si>
    <t>102827244</t>
  </si>
  <si>
    <t>BEST BATH MAT 90X60 with NON-SLIP gr/mq 1000</t>
  </si>
  <si>
    <t>1E3SP99184</t>
  </si>
  <si>
    <t>49558635</t>
  </si>
  <si>
    <t>49558636</t>
  </si>
  <si>
    <t>102827246</t>
  </si>
  <si>
    <t>BEST HOODED BATHROBE MOD.18_NEW</t>
  </si>
  <si>
    <t>1E3AC99109</t>
  </si>
  <si>
    <t>49558441</t>
  </si>
  <si>
    <t>49558440</t>
  </si>
  <si>
    <t>102827214</t>
  </si>
  <si>
    <t>BEST TOWEL SET (2 PCS)</t>
  </si>
  <si>
    <t>1E3SP99168</t>
  </si>
  <si>
    <t>49558587</t>
  </si>
  <si>
    <t>49558588</t>
  </si>
  <si>
    <t>102827243</t>
  </si>
  <si>
    <t>BEST BATH SHEET 100X150</t>
  </si>
  <si>
    <t>1E3SP99135</t>
  </si>
  <si>
    <t>49558522</t>
  </si>
  <si>
    <t>49558521</t>
  </si>
  <si>
    <t>102827234</t>
  </si>
  <si>
    <t>BEST SOFT SLIPPER</t>
  </si>
  <si>
    <t>1E3OG00004</t>
  </si>
  <si>
    <t>49558461</t>
  </si>
  <si>
    <t>, BLEACH - Do not bleach, COMM. WASH - Do not dry clean, IRON - Do not iron, TUMBLE - Do not tumble dry, WASH - Do not wash</t>
  </si>
  <si>
    <t>S, M, L</t>
  </si>
  <si>
    <t>49558462</t>
  </si>
  <si>
    <t>102889080</t>
  </si>
  <si>
    <t>BEST  BATH TOWEL 70X115.single package</t>
  </si>
  <si>
    <t>1E3SP99136BS</t>
  </si>
  <si>
    <t>49558523</t>
  </si>
  <si>
    <t>49558524</t>
  </si>
  <si>
    <t>102827235</t>
  </si>
  <si>
    <t>BEST BATH TOWEL 70X115.single unit</t>
  </si>
  <si>
    <t>1E3SP99136CS</t>
  </si>
  <si>
    <t>49558526</t>
  </si>
  <si>
    <t>49558525</t>
  </si>
  <si>
    <t>102827236</t>
  </si>
  <si>
    <t>BEST FOUTA BEACH TOWEL 140X180</t>
  </si>
  <si>
    <t>1E3SP99138</t>
  </si>
  <si>
    <t>49558533</t>
  </si>
  <si>
    <t>WITH EMBROIDERED LOGO. IN PRODUCTION THE WEAVING IMPERFECTION ON THE BEIGE PART WILL BE FIXED. EXTERNAL:100%Cotton</t>
  </si>
  <si>
    <t>49558532</t>
  </si>
  <si>
    <t>102827239</t>
  </si>
  <si>
    <t>BEST TELO MARE 180X100</t>
  </si>
  <si>
    <t>1F3SP99126</t>
  </si>
  <si>
    <t>102978410</t>
  </si>
  <si>
    <t>103006722</t>
  </si>
  <si>
    <t>102827323</t>
  </si>
  <si>
    <t>BEST HAND TOWEL 70X40.single package</t>
  </si>
  <si>
    <t>1E3SP99137BS</t>
  </si>
  <si>
    <t>49558527</t>
  </si>
  <si>
    <t>49558528</t>
  </si>
  <si>
    <t>102827237</t>
  </si>
  <si>
    <t>BEST HAND TOWEL 70X40.single unit</t>
  </si>
  <si>
    <t>1E3SP99137CS</t>
  </si>
  <si>
    <t>49558529</t>
  </si>
  <si>
    <t>49558530</t>
  </si>
  <si>
    <t>102827238</t>
  </si>
  <si>
    <t>BEST FACE TOWEL 30X30 N.6 PCS-box</t>
  </si>
  <si>
    <t>1E3SP99183</t>
  </si>
  <si>
    <t>49558629</t>
  </si>
  <si>
    <t>49558630</t>
  </si>
  <si>
    <t>102827245</t>
  </si>
  <si>
    <t>BLANDINE BATH MAT DIA.80</t>
  </si>
  <si>
    <t>1B3SP99863</t>
  </si>
  <si>
    <t>28414699</t>
  </si>
  <si>
    <t>149 - VIOLET MULTICOLOR</t>
  </si>
  <si>
    <t>149</t>
  </si>
  <si>
    <t>28414700</t>
  </si>
  <si>
    <t>CHALK  BATH MAT 60X90 with NON-SLIP gr/sqm 950</t>
  </si>
  <si>
    <t>1D3SP99965</t>
  </si>
  <si>
    <t>21 - NATURAL</t>
  </si>
  <si>
    <t>21</t>
  </si>
  <si>
    <t>29027293</t>
  </si>
  <si>
    <t>, BLEACH - Do not bleach, COMM. WASH - Do not dry clean, IRON - Ironing maximum temperature 110Â°C - without steam, TUMBLE - Tumble drying at lower temperature, WASH - Wash  max 40Â°C - Mild process</t>
  </si>
  <si>
    <t>50 - BLUE</t>
  </si>
  <si>
    <t>50</t>
  </si>
  <si>
    <t>29027295</t>
  </si>
  <si>
    <t>CHALK HOODED BATHROBE  MOD.19_NEW</t>
  </si>
  <si>
    <t>1D3AC99718</t>
  </si>
  <si>
    <t>28415013</t>
  </si>
  <si>
    <t>28415012</t>
  </si>
  <si>
    <t>CHALK TOWEL SET (2 PCS)</t>
  </si>
  <si>
    <t>1D3SP99966</t>
  </si>
  <si>
    <t>28415423</t>
  </si>
  <si>
    <t>28415422</t>
  </si>
  <si>
    <t>CHALK BATH SHEET 150X100</t>
  </si>
  <si>
    <t>1D3SP99958</t>
  </si>
  <si>
    <t>28415389</t>
  </si>
  <si>
    <t>28415390</t>
  </si>
  <si>
    <t>CHALK BATH TOWEL.115X70.single package</t>
  </si>
  <si>
    <t>1D3SP99957BS</t>
  </si>
  <si>
    <t>28415378</t>
  </si>
  <si>
    <t>28415379</t>
  </si>
  <si>
    <t>CHALK BATH TOWEL.115X70 single unit</t>
  </si>
  <si>
    <t>1D3SP99957CS</t>
  </si>
  <si>
    <t>28415382</t>
  </si>
  <si>
    <t>28415380</t>
  </si>
  <si>
    <t>CHALK HAND TOWEL 70X40.single package</t>
  </si>
  <si>
    <t>1D3SP99956BS</t>
  </si>
  <si>
    <t>28415367</t>
  </si>
  <si>
    <t>28415365</t>
  </si>
  <si>
    <t>CHALK HAND TOWEL 70X40.single unit</t>
  </si>
  <si>
    <t>1D3SP99956CS</t>
  </si>
  <si>
    <t>28415370</t>
  </si>
  <si>
    <t>28415368</t>
  </si>
  <si>
    <t>CURT HOODED BATHROBE MOD.18_NEW</t>
  </si>
  <si>
    <t>1C3AC99736</t>
  </si>
  <si>
    <t>28414717</t>
  </si>
  <si>
    <t>148 - BEIGE MULTICOLOR</t>
  </si>
  <si>
    <t>148</t>
  </si>
  <si>
    <t>102827196</t>
  </si>
  <si>
    <t>CURT BATH SHEET 100x150</t>
  </si>
  <si>
    <t>1F3SP99125</t>
  </si>
  <si>
    <t>102827321</t>
  </si>
  <si>
    <t>102827322</t>
  </si>
  <si>
    <t>CURT BATH TOWEL.60X100.single package</t>
  </si>
  <si>
    <t>1C3SP99862BS</t>
  </si>
  <si>
    <t>28414840</t>
  </si>
  <si>
    <t>102827199</t>
  </si>
  <si>
    <t>CURT BATH TOWEL.60X100.single unit</t>
  </si>
  <si>
    <t>1C3SP99862CS</t>
  </si>
  <si>
    <t>28414843</t>
  </si>
  <si>
    <t>102827200</t>
  </si>
  <si>
    <t>CURT HAND TOWEL 40X70.single package</t>
  </si>
  <si>
    <t>1C3SP99861BS</t>
  </si>
  <si>
    <t>28414834</t>
  </si>
  <si>
    <t>102827197</t>
  </si>
  <si>
    <t>CURT HAND TOWEL 40X70.single unit</t>
  </si>
  <si>
    <t>1C3SP99861CS</t>
  </si>
  <si>
    <t>28414837</t>
  </si>
  <si>
    <t>102827198</t>
  </si>
  <si>
    <t>EVA HOODED BATHROBE  MOD.19_NEW</t>
  </si>
  <si>
    <t>1F3AC99105</t>
  </si>
  <si>
    <t>102827251</t>
  </si>
  <si>
    <t>32 - GREY</t>
  </si>
  <si>
    <t>32</t>
  </si>
  <si>
    <t>EVA SET 2 PZ</t>
  </si>
  <si>
    <t>1F3SP99119</t>
  </si>
  <si>
    <t>102827303</t>
  </si>
  <si>
    <t>EVA BATH SHEET 100X150</t>
  </si>
  <si>
    <t>1F3SP99118</t>
  </si>
  <si>
    <t>102827301</t>
  </si>
  <si>
    <t>EVA BATH TOWEL 70X115.single package</t>
  </si>
  <si>
    <t>1F3SP99114BS</t>
  </si>
  <si>
    <t>102827282</t>
  </si>
  <si>
    <t>EVA BATH TOWEL 70X115.single unit</t>
  </si>
  <si>
    <t>1F3SP99114CS</t>
  </si>
  <si>
    <t>102827285</t>
  </si>
  <si>
    <t>EVA HAND TOWEL 40X70.single package</t>
  </si>
  <si>
    <t>1F3SP99117BS</t>
  </si>
  <si>
    <t>102827295</t>
  </si>
  <si>
    <t>EVA HAND TOWEL 40X70.single unit</t>
  </si>
  <si>
    <t>1F3SP99117CS</t>
  </si>
  <si>
    <t>102827297</t>
  </si>
  <si>
    <t>FIAMMETTA TOWEL 180X100</t>
  </si>
  <si>
    <t>1E3SP99117</t>
  </si>
  <si>
    <t>49558496</t>
  </si>
  <si>
    <t>FIAMMETTA FACE TOWEL 30X30 N.6 PCS-box</t>
  </si>
  <si>
    <t>1E3SP99163</t>
  </si>
  <si>
    <t>49558561</t>
  </si>
  <si>
    <t>6 LAVETTE TOWELS IN DIFFERENT COLORS. WITH BOX. EXTERNAL:100%Cotton</t>
  </si>
  <si>
    <t>GIACOMO TOWEL FULL SET (5 PCS)</t>
  </si>
  <si>
    <t>1G3SP99828</t>
  </si>
  <si>
    <t>28415470</t>
  </si>
  <si>
    <t>28415468</t>
  </si>
  <si>
    <t>T59 - ORANGE</t>
  </si>
  <si>
    <t>T59</t>
  </si>
  <si>
    <t>28415472</t>
  </si>
  <si>
    <t>102827365</t>
  </si>
  <si>
    <t>102827366</t>
  </si>
  <si>
    <t>102827367</t>
  </si>
  <si>
    <t>GIACOMO BATH MAT 90X60 gr/mq 630</t>
  </si>
  <si>
    <t>1G3SP99858</t>
  </si>
  <si>
    <t>28415473</t>
  </si>
  <si>
    <t>28415474</t>
  </si>
  <si>
    <t>28415477</t>
  </si>
  <si>
    <t>102827370</t>
  </si>
  <si>
    <t>102827371</t>
  </si>
  <si>
    <t>102827372</t>
  </si>
  <si>
    <t>GIACOMO HOODED BATHROBE MOD.18_NEW</t>
  </si>
  <si>
    <t>1G3AC99708</t>
  </si>
  <si>
    <t>28415431</t>
  </si>
  <si>
    <t>28415430</t>
  </si>
  <si>
    <t>28415428</t>
  </si>
  <si>
    <t>102827330</t>
  </si>
  <si>
    <t>102827331</t>
  </si>
  <si>
    <t>102827332</t>
  </si>
  <si>
    <t>GIACOMO HOODED BATHROBE MOD.27</t>
  </si>
  <si>
    <t>1G3AC99722</t>
  </si>
  <si>
    <t>28415433</t>
  </si>
  <si>
    <t>GIACOMO TOWEL SET (2 PCS)</t>
  </si>
  <si>
    <t>1G3SP99827</t>
  </si>
  <si>
    <t>28415466</t>
  </si>
  <si>
    <t>28415463</t>
  </si>
  <si>
    <t>28415464</t>
  </si>
  <si>
    <t>102827360</t>
  </si>
  <si>
    <t>102827361</t>
  </si>
  <si>
    <t>102827362</t>
  </si>
  <si>
    <t>GIACOMO BATH SHEET 100X150</t>
  </si>
  <si>
    <t>1G3SP99826</t>
  </si>
  <si>
    <t>28415459</t>
  </si>
  <si>
    <t>28415460</t>
  </si>
  <si>
    <t>28415458</t>
  </si>
  <si>
    <t>102827355</t>
  </si>
  <si>
    <t>102827356</t>
  </si>
  <si>
    <t>102827357</t>
  </si>
  <si>
    <t>GIACOMO SOFT SLIPPER</t>
  </si>
  <si>
    <t>1D3OG00005</t>
  </si>
  <si>
    <t>28415020</t>
  </si>
  <si>
    <t>28415021</t>
  </si>
  <si>
    <t>GIACOMO BATH TOWEL 70X115.single package</t>
  </si>
  <si>
    <t>1G3SP99825BS</t>
  </si>
  <si>
    <t>28415451</t>
  </si>
  <si>
    <t>28415449</t>
  </si>
  <si>
    <t>28415452</t>
  </si>
  <si>
    <t>102827345</t>
  </si>
  <si>
    <t>102827346</t>
  </si>
  <si>
    <t>102827347</t>
  </si>
  <si>
    <t>GIACOMO BATH TOWEL 70X115.single unit</t>
  </si>
  <si>
    <t>1G3SP99825CS</t>
  </si>
  <si>
    <t>28415454</t>
  </si>
  <si>
    <t>28415455</t>
  </si>
  <si>
    <t>28415456</t>
  </si>
  <si>
    <t>102827350</t>
  </si>
  <si>
    <t>102827351</t>
  </si>
  <si>
    <t>102827352</t>
  </si>
  <si>
    <t>GIACOMO HAND TOWEL 40X70.single package</t>
  </si>
  <si>
    <t>1G3SP99824BS</t>
  </si>
  <si>
    <t>28415438</t>
  </si>
  <si>
    <t>28415440</t>
  </si>
  <si>
    <t>28415442</t>
  </si>
  <si>
    <t>102827335</t>
  </si>
  <si>
    <t>102827336</t>
  </si>
  <si>
    <t>102827337</t>
  </si>
  <si>
    <t>GIACOMO HAND TOWEL 40X70.single unit</t>
  </si>
  <si>
    <t>1G3SP99824CS</t>
  </si>
  <si>
    <t>28415443</t>
  </si>
  <si>
    <t>28415446</t>
  </si>
  <si>
    <t>28415445</t>
  </si>
  <si>
    <t>102827340</t>
  </si>
  <si>
    <t>102827341</t>
  </si>
  <si>
    <t>102827342</t>
  </si>
  <si>
    <t>GIACOMO FACE TOWEL 30X30 N.6 PCS -box</t>
  </si>
  <si>
    <t>1G3SP99904</t>
  </si>
  <si>
    <t>28415491</t>
  </si>
  <si>
    <t>28415490</t>
  </si>
  <si>
    <t>28415489</t>
  </si>
  <si>
    <t>102827378</t>
  </si>
  <si>
    <t>102827379</t>
  </si>
  <si>
    <t>102827380</t>
  </si>
  <si>
    <t>GIORGIO  SHAWL BATHROBE  MOD. LUXURY</t>
  </si>
  <si>
    <t>1F3AC99108</t>
  </si>
  <si>
    <t>102827258</t>
  </si>
  <si>
    <t>BLEACH - Do not bleach, COMM. WASH - Do not dry clean, IRON - Ironing maximum temperature 110Â°C - without steam, TUMBLE - Tumble drying at lower temperature, WASH - Wash  max 60Â°C</t>
  </si>
  <si>
    <t>48 - BEIGE</t>
  </si>
  <si>
    <t>48</t>
  </si>
  <si>
    <t>102827260</t>
  </si>
  <si>
    <t>86 - ANTHRACITE GREY</t>
  </si>
  <si>
    <t>86</t>
  </si>
  <si>
    <t>102827259</t>
  </si>
  <si>
    <t>GIORGIO BATH SHEET 100X160</t>
  </si>
  <si>
    <t>1F3SP99120</t>
  </si>
  <si>
    <t>102827308</t>
  </si>
  <si>
    <t>, BLEACH - Do not bleach, COMM. WASH - Do not dry clean, IRON - Ironing maximum temperature 110Â°C - without steam, TUMBLE - Tumble drying at lower temperature, WASH - Wash  max 60Â°C</t>
  </si>
  <si>
    <t>102827307</t>
  </si>
  <si>
    <t>102827306</t>
  </si>
  <si>
    <t>HUGO BEACH TOWEL 100X180</t>
  </si>
  <si>
    <t>1H3SP99832</t>
  </si>
  <si>
    <t>28415498</t>
  </si>
  <si>
    <t>170 - TURQUOISE MULTICOLOR</t>
  </si>
  <si>
    <t>170</t>
  </si>
  <si>
    <t>102827381</t>
  </si>
  <si>
    <t>MAREA BATH MAT 70X160  gr/mq 1000</t>
  </si>
  <si>
    <t>1E3SP99167</t>
  </si>
  <si>
    <t>49558575</t>
  </si>
  <si>
    <t>601 - BLACK/WHITE</t>
  </si>
  <si>
    <t>601</t>
  </si>
  <si>
    <t>102827240</t>
  </si>
  <si>
    <t>211 - NATURAL/CREAM</t>
  </si>
  <si>
    <t>211</t>
  </si>
  <si>
    <t>102827241</t>
  </si>
  <si>
    <t>501 - BLUE/WHITE</t>
  </si>
  <si>
    <t>501</t>
  </si>
  <si>
    <t>102827242</t>
  </si>
  <si>
    <t>MAREA HOODED BATHROBE MOD.19_NEW</t>
  </si>
  <si>
    <t>1E3AC99105</t>
  </si>
  <si>
    <t>49558436</t>
  </si>
  <si>
    <t>102827211</t>
  </si>
  <si>
    <t>102827212</t>
  </si>
  <si>
    <t>102827213</t>
  </si>
  <si>
    <t>MAREA  BATH SHEET 100x150</t>
  </si>
  <si>
    <t>1E3SP99118</t>
  </si>
  <si>
    <t>49558497</t>
  </si>
  <si>
    <t>102827216</t>
  </si>
  <si>
    <t>102827217</t>
  </si>
  <si>
    <t>102827218</t>
  </si>
  <si>
    <t>MAREA BATH TOWEL.100X60.single package</t>
  </si>
  <si>
    <t>1E3SP99119BS</t>
  </si>
  <si>
    <t>49558498</t>
  </si>
  <si>
    <t>102827219</t>
  </si>
  <si>
    <t>102827220</t>
  </si>
  <si>
    <t>102827221</t>
  </si>
  <si>
    <t>MAREA BATH TOWEL.100X60.single unit</t>
  </si>
  <si>
    <t>1E3SP99119CS</t>
  </si>
  <si>
    <t>49558500</t>
  </si>
  <si>
    <t>102827224</t>
  </si>
  <si>
    <t>102827222</t>
  </si>
  <si>
    <t>102827223</t>
  </si>
  <si>
    <t>MAREA BEACH TOWEL 180X100</t>
  </si>
  <si>
    <t>1E3SP99121</t>
  </si>
  <si>
    <t>49558503</t>
  </si>
  <si>
    <t>WITH JACQUARD LOGO. EXTERNAL:100%Cotton</t>
  </si>
  <si>
    <t>102827233</t>
  </si>
  <si>
    <t>102827231</t>
  </si>
  <si>
    <t>102827232</t>
  </si>
  <si>
    <t>MAREA HAND TOWEL 70X40.single package</t>
  </si>
  <si>
    <t>1E3SP99120BS</t>
  </si>
  <si>
    <t>49558501</t>
  </si>
  <si>
    <t>102827227</t>
  </si>
  <si>
    <t>102827226</t>
  </si>
  <si>
    <t>102827225</t>
  </si>
  <si>
    <t>MAREAÂ  HAND TOWEL 70X40.single unit</t>
  </si>
  <si>
    <t>1E3SP99120CS</t>
  </si>
  <si>
    <t>49558502</t>
  </si>
  <si>
    <t>102827229</t>
  </si>
  <si>
    <t>102827230</t>
  </si>
  <si>
    <t>102827228</t>
  </si>
  <si>
    <t>MAREA FACE TOWEL 30X30 N.6 PCS-box</t>
  </si>
  <si>
    <t>1F3SP99109</t>
  </si>
  <si>
    <t>102827275</t>
  </si>
  <si>
    <t>102827276</t>
  </si>
  <si>
    <t>MURRINA HOODED BATHROBE MOD.19_NEW</t>
  </si>
  <si>
    <t>1E3AC99101</t>
  </si>
  <si>
    <t>49558432</t>
  </si>
  <si>
    <t>MURRINA BATH SHEET 160X100</t>
  </si>
  <si>
    <t>1E3SP99186</t>
  </si>
  <si>
    <t>49558639</t>
  </si>
  <si>
    <t>MURRINA BATH TOWEL.130X70.single package</t>
  </si>
  <si>
    <t>1E3SP99185BS</t>
  </si>
  <si>
    <t>49558637</t>
  </si>
  <si>
    <t>MURRINA BATH TOWEL. 130X70 single unit</t>
  </si>
  <si>
    <t>1E3SP99185CS</t>
  </si>
  <si>
    <t>49558638</t>
  </si>
  <si>
    <t>MURRINA HAND TOWEL 70X40.single package</t>
  </si>
  <si>
    <t>1E3SP99105BS</t>
  </si>
  <si>
    <t>49558469</t>
  </si>
  <si>
    <t>MURRINA HAND TOWEL 70X40.single unit</t>
  </si>
  <si>
    <t>1E3SP99105CS</t>
  </si>
  <si>
    <t>49558470</t>
  </si>
  <si>
    <t>OTIL BATH MAT DIA.80</t>
  </si>
  <si>
    <t>1O3SP99848</t>
  </si>
  <si>
    <t>28415521</t>
  </si>
  <si>
    <t>28415522</t>
  </si>
  <si>
    <t>WATAMU  BEACH TOWEL 180X100</t>
  </si>
  <si>
    <t>1F3SP99103</t>
  </si>
  <si>
    <t>102827266</t>
  </si>
  <si>
    <t>Total</t>
  </si>
  <si>
    <t>MH2026 - CUSHIONS AND POUFS</t>
  </si>
  <si>
    <t>AGADIR CYLINDER POUF 40X30</t>
  </si>
  <si>
    <t>1A4LV00007</t>
  </si>
  <si>
    <t>150 - BLUE MULTICOLOR</t>
  </si>
  <si>
    <t>150</t>
  </si>
  <si>
    <t>31331272</t>
  </si>
  <si>
    <t>, BLEACH - Do not bleach, COMM. WASH - Dry cleaning in tetrachloroethene - mild process, IRON - Ironing maximum temperature 110Â°C - without steam, TUMBLE - Do not tumble dry, WASH - Do not wash</t>
  </si>
  <si>
    <t>EXTERNAL:76%Cotton, 24%Polyester</t>
  </si>
  <si>
    <t>Decor</t>
  </si>
  <si>
    <t>Decorative Pillows</t>
  </si>
  <si>
    <t>31331273</t>
  </si>
  <si>
    <t>28415532</t>
  </si>
  <si>
    <t>AGADIR CUSHION 40X40*</t>
  </si>
  <si>
    <t>1F4CU00730</t>
  </si>
  <si>
    <t>102827670</t>
  </si>
  <si>
    <t>102827671</t>
  </si>
  <si>
    <t>102827672</t>
  </si>
  <si>
    <t>AGADIR CUSHION 60X60</t>
  </si>
  <si>
    <t>1F4CU00731</t>
  </si>
  <si>
    <t>102827678</t>
  </si>
  <si>
    <t>102827677</t>
  </si>
  <si>
    <t>159 - ARANCIO MULTICOLOR</t>
  </si>
  <si>
    <t>102827676</t>
  </si>
  <si>
    <t>AMALFI CUSHION 30X60</t>
  </si>
  <si>
    <t>1F4CU00758</t>
  </si>
  <si>
    <t>102827764</t>
  </si>
  <si>
    <t>EXTERNAL:43%Cotton, 39%Polyester, 16%Acrylic, 2%Polyamide</t>
  </si>
  <si>
    <t>AMALFI CUSHION 40X40*</t>
  </si>
  <si>
    <t>1F4CU00757</t>
  </si>
  <si>
    <t>102827762</t>
  </si>
  <si>
    <t>BASTIA CUSHION 40X40*</t>
  </si>
  <si>
    <t>1F4CU00721</t>
  </si>
  <si>
    <t>102827622</t>
  </si>
  <si>
    <t>EXTERNAL:100%Polyester</t>
  </si>
  <si>
    <t>165 - GREEN MULTICOLOR</t>
  </si>
  <si>
    <t>165</t>
  </si>
  <si>
    <t>102827623</t>
  </si>
  <si>
    <t>BASTIA CUSHION 60X60*</t>
  </si>
  <si>
    <t>1F4CU00722</t>
  </si>
  <si>
    <t>102827627</t>
  </si>
  <si>
    <t>102827626</t>
  </si>
  <si>
    <t>BELFAST CUSHION 30X60</t>
  </si>
  <si>
    <t>1F4CU00748</t>
  </si>
  <si>
    <t>102827741</t>
  </si>
  <si>
    <t>102827743</t>
  </si>
  <si>
    <t>102827742</t>
  </si>
  <si>
    <t>BELFAST CYLINDER POUF 40X30</t>
  </si>
  <si>
    <t>1B4LV00011</t>
  </si>
  <si>
    <t>28415559</t>
  </si>
  <si>
    <t>28415560</t>
  </si>
  <si>
    <t>102827483</t>
  </si>
  <si>
    <t>BELFAST CUSHION 45X45</t>
  </si>
  <si>
    <t>1F4CU00704</t>
  </si>
  <si>
    <t>102827598</t>
  </si>
  <si>
    <t>102827597</t>
  </si>
  <si>
    <t>102827596</t>
  </si>
  <si>
    <t>BELFAST CUSHION 60X60</t>
  </si>
  <si>
    <t>1F4CU00739</t>
  </si>
  <si>
    <t>102827701</t>
  </si>
  <si>
    <t>102827700</t>
  </si>
  <si>
    <t>102827702</t>
  </si>
  <si>
    <t>BREST CUSHION 40X40*</t>
  </si>
  <si>
    <t>1F4CU00732</t>
  </si>
  <si>
    <t>481 - BEIGE/WHITE</t>
  </si>
  <si>
    <t>481</t>
  </si>
  <si>
    <t>102827682</t>
  </si>
  <si>
    <t>BREST CUSHION 60X60</t>
  </si>
  <si>
    <t>1F4CU00702</t>
  </si>
  <si>
    <t>102827590</t>
  </si>
  <si>
    <t>CAPRI OUTDOOR CUSHION 30X60</t>
  </si>
  <si>
    <t>1E4CU00730</t>
  </si>
  <si>
    <t>49557538</t>
  </si>
  <si>
    <t>, BLEACH - Do not bleach, COMM. WASH - Dry cleaning in tetrachloroethene - mild process, IRON - Ironing maximum temperature 110Â°C - without steam, TUMBLE - Do not tumble dry, WASH - Wash  max 30Â°C - Mild process</t>
  </si>
  <si>
    <t>EXTERNAL:100%Acrylic</t>
  </si>
  <si>
    <t>49557539</t>
  </si>
  <si>
    <t>CAPRI OUTDOOR CUSHION 40X40</t>
  </si>
  <si>
    <t>1E4CU00726</t>
  </si>
  <si>
    <t>49557529</t>
  </si>
  <si>
    <t>49557530</t>
  </si>
  <si>
    <t>CAPRI CUSHION OUTDOOR 60X60</t>
  </si>
  <si>
    <t>1F4CU00705</t>
  </si>
  <si>
    <t>102827602</t>
  </si>
  <si>
    <t>102827603</t>
  </si>
  <si>
    <t>CAPRI OUTDOOR CUBE_SOFT POUF 43X43X43</t>
  </si>
  <si>
    <t>1E4LV00020</t>
  </si>
  <si>
    <t>49557584</t>
  </si>
  <si>
    <t>49557586</t>
  </si>
  <si>
    <t>DUNE POUF OUTDOOR DIA.40X30</t>
  </si>
  <si>
    <t>1F4LV00008</t>
  </si>
  <si>
    <t>134 - GREEN MULTICOLOR</t>
  </si>
  <si>
    <t>134</t>
  </si>
  <si>
    <t>102827776</t>
  </si>
  <si>
    <t>, BLEACH - Do not bleach, COMM. WASH - Dry cleaning in tetrachloroethene - mild process, IRON - Ironing maximum temperature 150Â°C, TUMBLE - Do not tumble dry, WASH - Do not wash</t>
  </si>
  <si>
    <t>EXTERNAL:65%Acrylic, 30%Polyester, 5%Rayon</t>
  </si>
  <si>
    <t>172 - TAUPE MULTICOLOR</t>
  </si>
  <si>
    <t>172</t>
  </si>
  <si>
    <t>102827777</t>
  </si>
  <si>
    <t>DUNE OUTDOOR CUSHION 40X40</t>
  </si>
  <si>
    <t>1D4CU00731</t>
  </si>
  <si>
    <t>28413947</t>
  </si>
  <si>
    <t>49557461</t>
  </si>
  <si>
    <t>DUNE OUTDOOR CUSHION 60X60</t>
  </si>
  <si>
    <t>1D4CU00755</t>
  </si>
  <si>
    <t>28413949</t>
  </si>
  <si>
    <t>49557462</t>
  </si>
  <si>
    <t>FOREST CUSHION 40X40*</t>
  </si>
  <si>
    <t>1F3CU40010</t>
  </si>
  <si>
    <t>102827585</t>
  </si>
  <si>
    <t>EXTERNAL:52%Cotton, 34%Wool, 10%Polyamide, 4%Cashmere goat</t>
  </si>
  <si>
    <t>102827586</t>
  </si>
  <si>
    <t>FOSSILE CUSHION 30X60</t>
  </si>
  <si>
    <t>1F4CU00749</t>
  </si>
  <si>
    <t>102827748</t>
  </si>
  <si>
    <t>EXTERNAL:60%Rayon, 40%Cotton</t>
  </si>
  <si>
    <t>74 - PETROL</t>
  </si>
  <si>
    <t>74</t>
  </si>
  <si>
    <t>102827749</t>
  </si>
  <si>
    <t>40 - GOLD</t>
  </si>
  <si>
    <t>40</t>
  </si>
  <si>
    <t>102827750</t>
  </si>
  <si>
    <t>102827747</t>
  </si>
  <si>
    <t>FOSSILE CYLINDER POUF 40X30</t>
  </si>
  <si>
    <t>1E4LV00008</t>
  </si>
  <si>
    <t>49557558</t>
  </si>
  <si>
    <t>49557560</t>
  </si>
  <si>
    <t>49557557</t>
  </si>
  <si>
    <t>49557559</t>
  </si>
  <si>
    <t>FOSSILE CUSHION 40X40*</t>
  </si>
  <si>
    <t>1F4CU00733</t>
  </si>
  <si>
    <t>102827685</t>
  </si>
  <si>
    <t>102827687</t>
  </si>
  <si>
    <t>102827684</t>
  </si>
  <si>
    <t>102827686</t>
  </si>
  <si>
    <t>FOSSILE CUSHION 60X60</t>
  </si>
  <si>
    <t>1F4CU00740</t>
  </si>
  <si>
    <t>102827709</t>
  </si>
  <si>
    <t>102827708</t>
  </si>
  <si>
    <t>102827707</t>
  </si>
  <si>
    <t>102827706</t>
  </si>
  <si>
    <t>FOSSILE PANETTONE POUF Ã˜50xH50 CM</t>
  </si>
  <si>
    <t>1F4LV00009</t>
  </si>
  <si>
    <t>102827781</t>
  </si>
  <si>
    <t>102827783</t>
  </si>
  <si>
    <t>102827780</t>
  </si>
  <si>
    <t>102827782</t>
  </si>
  <si>
    <t>GRAFFITI CYLINDER POUF 40X30</t>
  </si>
  <si>
    <t>1E4LV00029</t>
  </si>
  <si>
    <t>49557604</t>
  </si>
  <si>
    <t>EXTERNAL:40%Acrylic, 26%Recycled cotton, 24%Rayon, 7%Polyester, 3%Flax</t>
  </si>
  <si>
    <t>49557605</t>
  </si>
  <si>
    <t>GRAFFITI CUSHION 40X40*</t>
  </si>
  <si>
    <t>1F4CU00723</t>
  </si>
  <si>
    <t>102827631</t>
  </si>
  <si>
    <t>102827630</t>
  </si>
  <si>
    <t>GRAFFITI CUSHION 60X60</t>
  </si>
  <si>
    <t>1F4CU00741</t>
  </si>
  <si>
    <t>102827710</t>
  </si>
  <si>
    <t>102827711</t>
  </si>
  <si>
    <t>GRAFFITI PANETTONE POUF Ã˜50xH50 CM</t>
  </si>
  <si>
    <t>1E4LV00026</t>
  </si>
  <si>
    <t>49557598</t>
  </si>
  <si>
    <t>49557599</t>
  </si>
  <si>
    <t>ISLAND OUTDOOR CYLINDER POUF 40X30</t>
  </si>
  <si>
    <t>1D4LV00017</t>
  </si>
  <si>
    <t>28413976</t>
  </si>
  <si>
    <t>28413975</t>
  </si>
  <si>
    <t>28413977</t>
  </si>
  <si>
    <t>ISLAND OUTDOOR CUSHION 45X45</t>
  </si>
  <si>
    <t>1F4CU00761</t>
  </si>
  <si>
    <t>102924955</t>
  </si>
  <si>
    <t>102924956</t>
  </si>
  <si>
    <t>102924954</t>
  </si>
  <si>
    <t>ISLAND CUSHION OUTDOOR 60X60</t>
  </si>
  <si>
    <t>1F4CU00707</t>
  </si>
  <si>
    <t>102827609</t>
  </si>
  <si>
    <t>102827608</t>
  </si>
  <si>
    <t>102827610</t>
  </si>
  <si>
    <t>JARRIS POUF DIA.40X30</t>
  </si>
  <si>
    <t>1J4LV00066</t>
  </si>
  <si>
    <t>102827815</t>
  </si>
  <si>
    <t>101634593</t>
  </si>
  <si>
    <t>102827816</t>
  </si>
  <si>
    <t>102827814</t>
  </si>
  <si>
    <t>JARRIS CUSHION 40X40*</t>
  </si>
  <si>
    <t>1F4CU00724</t>
  </si>
  <si>
    <t>102827636</t>
  </si>
  <si>
    <t>, BLEACH - Do not bleach, COMM. WASH - Dry cleaning in tetrachloroethene - mild process, IRON - Ironing maximum temperature 150Â°C, TUMBLE - Do not tumble dry, WASH - Wash  max 30Â°C - Mild process</t>
  </si>
  <si>
    <t>102827635</t>
  </si>
  <si>
    <t>102827634</t>
  </si>
  <si>
    <t>102827637</t>
  </si>
  <si>
    <t>JARRIS CUSHION 60X60*</t>
  </si>
  <si>
    <t>1F4CU00725</t>
  </si>
  <si>
    <t>102827644</t>
  </si>
  <si>
    <t>102827643</t>
  </si>
  <si>
    <t>102827642</t>
  </si>
  <si>
    <t>102827645</t>
  </si>
  <si>
    <t>KEW CUSHION 40X40*</t>
  </si>
  <si>
    <t>1F4CU00726</t>
  </si>
  <si>
    <t>102827650</t>
  </si>
  <si>
    <t>, BLEACH - Do not bleach, COMM. WASH - Dry cleaning in tetrachloroethene, IRON - Do not iron, TUMBLE - Do not tumble dry, WASH - Do not wash</t>
  </si>
  <si>
    <t>EXTERNAL:61%Cotton, 29%Polyester, 10%Silk</t>
  </si>
  <si>
    <t>102827651</t>
  </si>
  <si>
    <t>KEW CUSHION 60X60</t>
  </si>
  <si>
    <t>1F4CU00742</t>
  </si>
  <si>
    <t>102827714</t>
  </si>
  <si>
    <t>102827715</t>
  </si>
  <si>
    <t>KEW_MTC_OUTDOOR CYLINDER POUF 40X30</t>
  </si>
  <si>
    <t>1O4LV00059</t>
  </si>
  <si>
    <t>28413993</t>
  </si>
  <si>
    <t>, BLEACH - Do not bleach, COMM. WASH - Do not dry clean, IRON - Ironing maximum temperature 110Â°C - without steam, TUMBLE - Do not tumble dry, WASH - Hand wash</t>
  </si>
  <si>
    <t>28413995</t>
  </si>
  <si>
    <t>31331164</t>
  </si>
  <si>
    <t>31331165</t>
  </si>
  <si>
    <t>KEW_MTC_OUTDOOR CUSHION 40X40*</t>
  </si>
  <si>
    <t>1F4CU00727</t>
  </si>
  <si>
    <t>102827655</t>
  </si>
  <si>
    <t>, BLEACH - Do not bleach, COMM. WASH - Do not dry clean, IRON - Ironing maximum temperature 110Â°C - without steam, TUMBLE - Do not tumble dry, WASH - Do not wash</t>
  </si>
  <si>
    <t>102827654</t>
  </si>
  <si>
    <t>102827657</t>
  </si>
  <si>
    <t>102827656</t>
  </si>
  <si>
    <t>KEW_MTC_OUTDOOR CUSHION 60X60</t>
  </si>
  <si>
    <t>1F4CU00743</t>
  </si>
  <si>
    <t>102827719</t>
  </si>
  <si>
    <t>102827718</t>
  </si>
  <si>
    <t>102827721</t>
  </si>
  <si>
    <t>102827720</t>
  </si>
  <si>
    <t>MASULEH CYLINDER POUF 40X30</t>
  </si>
  <si>
    <t>1M4LV00012</t>
  </si>
  <si>
    <t>28415712</t>
  </si>
  <si>
    <t>EXTERNAL:45%Polyester, 42%Acetate, 13%Silk</t>
  </si>
  <si>
    <t>28415713</t>
  </si>
  <si>
    <t>MASULEH CUSHION 45X45</t>
  </si>
  <si>
    <t>1F4CU00708</t>
  </si>
  <si>
    <t>102827615</t>
  </si>
  <si>
    <t>102827614</t>
  </si>
  <si>
    <t>MASULEH CUSHION 60X60</t>
  </si>
  <si>
    <t>1F4CU00744</t>
  </si>
  <si>
    <t>102827726</t>
  </si>
  <si>
    <t>BLEACH - Do not bleach, COMM. WASH - Dry cleaning in tetrachloroethene - mild process, IRON - Do not iron, TUMBLE - Do not tumble dry, WASH - Do not wash</t>
  </si>
  <si>
    <t>102827727</t>
  </si>
  <si>
    <t>NASTRI POUF CUBE 40X40X40</t>
  </si>
  <si>
    <t>1C4LV00021</t>
  </si>
  <si>
    <t>281 - BORDEAUX/WHITE</t>
  </si>
  <si>
    <t>281</t>
  </si>
  <si>
    <t>102827507</t>
  </si>
  <si>
    <t>EXTERNAL:51%Cotton, 20%Rayon, 16%Polyester, 13%Acrylic</t>
  </si>
  <si>
    <t>31331298</t>
  </si>
  <si>
    <t>611 - APPLE GREEN/WHITE</t>
  </si>
  <si>
    <t>611</t>
  </si>
  <si>
    <t>31331297</t>
  </si>
  <si>
    <t>NASTRI  CUSHION 40X40*</t>
  </si>
  <si>
    <t>1F4CU00734</t>
  </si>
  <si>
    <t>102827688</t>
  </si>
  <si>
    <t>102827689</t>
  </si>
  <si>
    <t>102827690</t>
  </si>
  <si>
    <t>NASTRI CUSHION 60X60</t>
  </si>
  <si>
    <t>1F4CU00745</t>
  </si>
  <si>
    <t>102827732</t>
  </si>
  <si>
    <t>102827730</t>
  </si>
  <si>
    <t>102827731</t>
  </si>
  <si>
    <t>ORTIGIA POUF DIA.40X30</t>
  </si>
  <si>
    <t>1F4LV00012</t>
  </si>
  <si>
    <t>102827798</t>
  </si>
  <si>
    <t>EXTERNAL:36%Polyester, 34%Rayon, 26%Cotton, 2%Polyamide, 2%Acrylic</t>
  </si>
  <si>
    <t>ORTIGIA CUSHION 40X40*</t>
  </si>
  <si>
    <t>1F4CU00756</t>
  </si>
  <si>
    <t>102827760</t>
  </si>
  <si>
    <t>PANTELLERIA POUF DIA.40X30</t>
  </si>
  <si>
    <t>1F4LV00013</t>
  </si>
  <si>
    <t>102827800</t>
  </si>
  <si>
    <t>EXTERNAL:81%Cotton, 11%Polyester, 8%Polyamide; SECONDARY FABRIC:55%Cotton, 45%Polyurethane</t>
  </si>
  <si>
    <t>PANTELLERIA CUSHION 45X45</t>
  </si>
  <si>
    <t>1F4CU00717</t>
  </si>
  <si>
    <t>102827620</t>
  </si>
  <si>
    <t>PANTELLERIA CUSHION 60X60</t>
  </si>
  <si>
    <t>1F4CU00760</t>
  </si>
  <si>
    <t>102827774</t>
  </si>
  <si>
    <t>PHRAE CYLINDER POUF 40X30</t>
  </si>
  <si>
    <t>1P4LV00028</t>
  </si>
  <si>
    <t>28415715</t>
  </si>
  <si>
    <t>, BLEACH - Any bleaching agent allowed, COMM. WASH - Dry cleaning in tetrachloroethene - mild process, IRON - Ironing maximum temperature 150Â°C, TUMBLE - Do not tumble dry, WASH - Do not wash</t>
  </si>
  <si>
    <t>EXTERNAL:57%Cotton, 26%Polyester, 17%Acetate</t>
  </si>
  <si>
    <t>132 - GREY MULTICOLOR</t>
  </si>
  <si>
    <t>132</t>
  </si>
  <si>
    <t>49557620</t>
  </si>
  <si>
    <t>PHRAE CUSHION 40X40*</t>
  </si>
  <si>
    <t>1F4CU00728</t>
  </si>
  <si>
    <t>102827663</t>
  </si>
  <si>
    <t>102827662</t>
  </si>
  <si>
    <t>PHRAE CUSHION 60X60</t>
  </si>
  <si>
    <t>1F4CU00746</t>
  </si>
  <si>
    <t>102827733</t>
  </si>
  <si>
    <t>102827734</t>
  </si>
  <si>
    <t>POSITANO POUF CUBE 40X40X40</t>
  </si>
  <si>
    <t>1F4LV00011</t>
  </si>
  <si>
    <t>102827790</t>
  </si>
  <si>
    <t>EXTERNAL:84%Cotton, 16%Polyester</t>
  </si>
  <si>
    <t>102827791</t>
  </si>
  <si>
    <t>102827793</t>
  </si>
  <si>
    <t>POSITANO POUF DIA.40X30</t>
  </si>
  <si>
    <t>1F4LV00014</t>
  </si>
  <si>
    <t>102924957</t>
  </si>
  <si>
    <t>102924958</t>
  </si>
  <si>
    <t>102924959</t>
  </si>
  <si>
    <t>POSITANO CUSHION 45X45</t>
  </si>
  <si>
    <t>1F4CU00759</t>
  </si>
  <si>
    <t>102827766</t>
  </si>
  <si>
    <t>102827768</t>
  </si>
  <si>
    <t>102827769</t>
  </si>
  <si>
    <t>RICCIO CUSHION 30X60</t>
  </si>
  <si>
    <t>1F4CU00750</t>
  </si>
  <si>
    <t>164 - BRONZE MULTICOLOR</t>
  </si>
  <si>
    <t>164</t>
  </si>
  <si>
    <t>102827751</t>
  </si>
  <si>
    <t>EXTERNAL:55%Acrylic, 24%Polyester, 19%Wool, 2%Polyamide</t>
  </si>
  <si>
    <t>102827752</t>
  </si>
  <si>
    <t>RICCIO CUSHION 40X40*</t>
  </si>
  <si>
    <t>1F4CU00735</t>
  </si>
  <si>
    <t>102827692</t>
  </si>
  <si>
    <t>102827691</t>
  </si>
  <si>
    <t>RICCIO PANETTONE POUF Ã˜50xH50 CM</t>
  </si>
  <si>
    <t>1E4LV00022</t>
  </si>
  <si>
    <t>49557589</t>
  </si>
  <si>
    <t>102827576</t>
  </si>
  <si>
    <t>RICCIO CUBE_SOFT POUF 43X43X43</t>
  </si>
  <si>
    <t>1E4LV00010</t>
  </si>
  <si>
    <t>49557565</t>
  </si>
  <si>
    <t>102827568</t>
  </si>
  <si>
    <t>SQUAME CUSHION 30X60</t>
  </si>
  <si>
    <t>1F4CU00751</t>
  </si>
  <si>
    <t>102827753</t>
  </si>
  <si>
    <t>EXTERNAL:64%Rayon, 36%Polyester</t>
  </si>
  <si>
    <t>102827754</t>
  </si>
  <si>
    <t>SQUAME CUSHION 40X40*</t>
  </si>
  <si>
    <t>1F4CU00736</t>
  </si>
  <si>
    <t>102827693</t>
  </si>
  <si>
    <t>102827694</t>
  </si>
  <si>
    <t>SQUAME CUSHION 60X60</t>
  </si>
  <si>
    <t>1F4CU00703</t>
  </si>
  <si>
    <t>102827592</t>
  </si>
  <si>
    <t>102827593</t>
  </si>
  <si>
    <t>TIMMY CUSHION 40X40*</t>
  </si>
  <si>
    <t>1F3CU40011</t>
  </si>
  <si>
    <t>102827587</t>
  </si>
  <si>
    <t>EXTERNAL:100%Wool</t>
  </si>
  <si>
    <t>741 - PETROL</t>
  </si>
  <si>
    <t>741</t>
  </si>
  <si>
    <t>102827588</t>
  </si>
  <si>
    <t>381 - BROWN/WHITE</t>
  </si>
  <si>
    <t>381</t>
  </si>
  <si>
    <t>102827589</t>
  </si>
  <si>
    <t>WATAMU CYLINDER POUF 40X30</t>
  </si>
  <si>
    <t>1E4LV00019</t>
  </si>
  <si>
    <t>49557583</t>
  </si>
  <si>
    <t>, BLEACH - Do not bleach, COMM. WASH - Dry cleaning in tetrachloroethene - mild process, IRON - Ironing maximum temperature 110Â°C - without steam, NATURAL TUMBLE - Flat drip dry in the shade, TUMBLE - Do not tumble dry, WASH - Do not wash, WET WASH - Do not professionally wet clean</t>
  </si>
  <si>
    <t>WATAMU CUSHION 40X40*</t>
  </si>
  <si>
    <t>1F4CU00737</t>
  </si>
  <si>
    <t>102827695</t>
  </si>
  <si>
    <t>WATAMU CUSHION 60X60</t>
  </si>
  <si>
    <t>1F4CU00706</t>
  </si>
  <si>
    <t>102827606</t>
  </si>
  <si>
    <t>WATAMU_OUTDOOR CYLINDER POUF 40X30</t>
  </si>
  <si>
    <t>1E4LV00027</t>
  </si>
  <si>
    <t>161 - APPLE GREEN MULTICOLOR</t>
  </si>
  <si>
    <t>161</t>
  </si>
  <si>
    <t>49557600</t>
  </si>
  <si>
    <t>, BLEACH - Do not bleach, COMM. WASH - Do not dry clean, IRON - Ironing maximum temperature 110Â°C - without steam, NATURAL TUMBLE - Dry flat, TUMBLE - Do not tumble dry, WASH - Wash  max 30Â°C - Very mild process</t>
  </si>
  <si>
    <t>49557601</t>
  </si>
  <si>
    <t>WATAMU_OUTDOOR CUSHION 45X45*</t>
  </si>
  <si>
    <t>1F4CU00729</t>
  </si>
  <si>
    <t>102827666</t>
  </si>
  <si>
    <t>102827667</t>
  </si>
  <si>
    <t>WATAMU_OUTDOOR CUSHION 60X60</t>
  </si>
  <si>
    <t>1F4CU00747</t>
  </si>
  <si>
    <t>102827737</t>
  </si>
  <si>
    <t>102827738</t>
  </si>
  <si>
    <t>ZIGGY CUSHION 30X60</t>
  </si>
  <si>
    <t>1F4CU00752</t>
  </si>
  <si>
    <t>201 - WHITE</t>
  </si>
  <si>
    <t>201</t>
  </si>
  <si>
    <t>102827755</t>
  </si>
  <si>
    <t>EXTERNAL:83%Rayon, 17%Polyester</t>
  </si>
  <si>
    <t>102827756</t>
  </si>
  <si>
    <t>102827757</t>
  </si>
  <si>
    <t>ZIGGY CUSHION 40X40*</t>
  </si>
  <si>
    <t>1F4CU00738</t>
  </si>
  <si>
    <t>102827697</t>
  </si>
  <si>
    <t>102827698</t>
  </si>
  <si>
    <t>102827699</t>
  </si>
  <si>
    <t>ZIGGY PANETTONE POUF Ã˜50xH50 CM</t>
  </si>
  <si>
    <t>1D4LV00029</t>
  </si>
  <si>
    <t>28415683</t>
  </si>
  <si>
    <t>28415685</t>
  </si>
  <si>
    <t>102827527</t>
  </si>
  <si>
    <t>ZIGZAG_IKAT CYLINDER POUF 40X30</t>
  </si>
  <si>
    <t>1E4LV00016</t>
  </si>
  <si>
    <t>49557576</t>
  </si>
  <si>
    <t>EXTERNAL:83%Cotton, 17%Polyester</t>
  </si>
  <si>
    <t>150R - BLUE MULTICOLOR REVERSE</t>
  </si>
  <si>
    <t>150R</t>
  </si>
  <si>
    <t>49557577</t>
  </si>
  <si>
    <t>ZIGZAG_IKAT CUSHION 45X45</t>
  </si>
  <si>
    <t>1F4CU00753</t>
  </si>
  <si>
    <t>102827758</t>
  </si>
  <si>
    <t>102827759</t>
  </si>
  <si>
    <t>MH2026 - LIFESTYLE ACCESSORIES AND CANDLES</t>
  </si>
  <si>
    <t>AGADIR Scented Candle w/decorated glass Ã˜ 8,3xh9</t>
  </si>
  <si>
    <t>1E4OG99010</t>
  </si>
  <si>
    <t>ANDORRA PLACEMAT 38X52 2PCS</t>
  </si>
  <si>
    <t>1A4TV00503</t>
  </si>
  <si>
    <t>ANDORRA RUNNER 45X140</t>
  </si>
  <si>
    <t>1A4TV00504</t>
  </si>
  <si>
    <t>AURA HOME BAG CM.40X40</t>
  </si>
  <si>
    <t>1F3OG00005</t>
  </si>
  <si>
    <t>BELFAST PLACEMAT 38X52 2PCS</t>
  </si>
  <si>
    <t>1B4TV00507</t>
  </si>
  <si>
    <t>BELFAST RUNNER 50X140</t>
  </si>
  <si>
    <t>1B4TV00508</t>
  </si>
  <si>
    <t>CAPRI Scented Candle Ã˜8,3xh9</t>
  </si>
  <si>
    <t>1C4OG99005</t>
  </si>
  <si>
    <t>CHEVRON_PAILLETTES RESIN UNDERPLAT DIAM.35 CM</t>
  </si>
  <si>
    <t>1E4OG99007</t>
  </si>
  <si>
    <t>CHEVRON_PAILLETTES SET 4PCS RESIN COASTER DIAM.10 CM</t>
  </si>
  <si>
    <t>1E4OG99008</t>
  </si>
  <si>
    <t>CHEVRON_PAILLETTES RESIN CHANGE TRAY 18X18XH5</t>
  </si>
  <si>
    <t>1E4OG99003</t>
  </si>
  <si>
    <t>CHEVRON PAILLETTES PHOTOFRAME 28X23</t>
  </si>
  <si>
    <t>1E4OG99002</t>
  </si>
  <si>
    <t>CHEVRON_ PAILLETTES RESIN BOX 25X12XH6,5</t>
  </si>
  <si>
    <t>1E4OG99005</t>
  </si>
  <si>
    <t>CURT HOME BAG CM.40X40</t>
  </si>
  <si>
    <t>1C3OG00034</t>
  </si>
  <si>
    <t>HAPPY ZIGZAG PAPERMAT PLACEMAT 35X48 2PCS.</t>
  </si>
  <si>
    <t>1E4TV00501</t>
  </si>
  <si>
    <t>ICON Scented Candle Ã˜8,5xh9</t>
  </si>
  <si>
    <t>1D4OG99001</t>
  </si>
  <si>
    <t>MARRAKESCH Scented Candle Ã˜8,5X H9</t>
  </si>
  <si>
    <t>1C4OG99004</t>
  </si>
  <si>
    <t>MICRO_ZIGZAG Scented Candle w/decorated glass Ã˜ 8,3xh9</t>
  </si>
  <si>
    <t>1E4OG99011</t>
  </si>
  <si>
    <t>NASTRI_ICON SET 2 PLACEMATS 52X38 + 2 NAPKINS 35X35</t>
  </si>
  <si>
    <t>1D4TV00502</t>
  </si>
  <si>
    <t>128 - BORDEAUX MULTICOLOR</t>
  </si>
  <si>
    <t>NASTRI_MTC Scented Candle w/Fine Bone China Porcelain Ã˜ 8,5xh9</t>
  </si>
  <si>
    <t>1C4OG99003</t>
  </si>
  <si>
    <t>PAPERMAT PLACEMAT 35X48 2PCS.</t>
  </si>
  <si>
    <t>1A4TV00510</t>
  </si>
  <si>
    <t>PHRAE Scented Candle Ã˜8,3xh9</t>
  </si>
  <si>
    <t>1E4OG99012</t>
  </si>
  <si>
    <t>STARDUST Scented Candle Ã˜8,5xh9</t>
  </si>
  <si>
    <t>1D4OG99002</t>
  </si>
  <si>
    <t>WATAMU Scented Candle w/decorated glass container Ã˜ 8,3xh9</t>
  </si>
  <si>
    <t>1E4OG99013</t>
  </si>
  <si>
    <t>WATAMU SET 2 PLACEMATS</t>
  </si>
  <si>
    <t>1E4TV00511</t>
  </si>
  <si>
    <t>WATAMU 12 SEATER TABLECLOTH 180X290</t>
  </si>
  <si>
    <t>1E4TV00504</t>
  </si>
  <si>
    <t>Apparel</t>
  </si>
  <si>
    <t>General Apparel</t>
  </si>
  <si>
    <t>WATAMU 6 SEATER TABLECLOTH 160X190</t>
  </si>
  <si>
    <t>1E4TV00505</t>
  </si>
  <si>
    <t>ZIGZAG MULTICOLOR PAPERMAT PLACEMAT 35X48 2PCS.</t>
  </si>
  <si>
    <t>1E4TV00502</t>
  </si>
  <si>
    <t>174 - PETROL MULTICOLOR</t>
  </si>
  <si>
    <t>MH2026 - THROWS</t>
  </si>
  <si>
    <t>ANTWAN THROW 145X190</t>
  </si>
  <si>
    <t>1A3PL99009</t>
  </si>
  <si>
    <t>102827382</t>
  </si>
  <si>
    <t>EXTERNAL:50%Acrylic, 50%Wool</t>
  </si>
  <si>
    <t>Blankets &amp; Throws</t>
  </si>
  <si>
    <t>102827383</t>
  </si>
  <si>
    <t>BASTIEN THROW 130X190</t>
  </si>
  <si>
    <t>1B3PL99007</t>
  </si>
  <si>
    <t>28414011</t>
  </si>
  <si>
    <t>EXTERNAL:70%Wool, 18%Polyamide, 12%Acrylic</t>
  </si>
  <si>
    <t>BLUR THROW 145X200</t>
  </si>
  <si>
    <t>1E3PL99101</t>
  </si>
  <si>
    <t>49557199</t>
  </si>
  <si>
    <t>BORMIO THROW 140X190</t>
  </si>
  <si>
    <t>1F3PL99103</t>
  </si>
  <si>
    <t>102827387</t>
  </si>
  <si>
    <t>EXTERNAL:70%Wool, 30%Rayon</t>
  </si>
  <si>
    <t>CATULLO THROW 130X190</t>
  </si>
  <si>
    <t>1F3PL99107</t>
  </si>
  <si>
    <t>102827394</t>
  </si>
  <si>
    <t>EXTERNAL:95%Wool, 5%Cashmere goat</t>
  </si>
  <si>
    <t>CERVINIA THROW 133X179</t>
  </si>
  <si>
    <t>1F3PL99102</t>
  </si>
  <si>
    <t>102889081</t>
  </si>
  <si>
    <t>, BLEACH - Do not bleach, COMM. WASH - Dry cleaning in tetrachloroethene, IRON - Ironing maximum temperature 110Â°C - without steam, TUMBLE - Do not tumble dry, WASH - Do not wash</t>
  </si>
  <si>
    <t>EXTERNAL:83%Virgin wool, 17%Modal</t>
  </si>
  <si>
    <t>CHECK_NEW THROW 130X190</t>
  </si>
  <si>
    <t>1F3PL99101</t>
  </si>
  <si>
    <t>102827386</t>
  </si>
  <si>
    <t>CHEVRON THROW 130X190</t>
  </si>
  <si>
    <t>1D3PL99005</t>
  </si>
  <si>
    <t>28414057</t>
  </si>
  <si>
    <t>EXTERNAL:80%Wool, 20%Polyamide</t>
  </si>
  <si>
    <t>49557193</t>
  </si>
  <si>
    <t>CIRO_NEW THROW 130X190</t>
  </si>
  <si>
    <t>1E3PL99103</t>
  </si>
  <si>
    <t>49557202</t>
  </si>
  <si>
    <t>CLIFFORD THROW 130X190</t>
  </si>
  <si>
    <t>1C3PL99012</t>
  </si>
  <si>
    <t>28414032</t>
  </si>
  <si>
    <t>CORTINA THROW 144X186</t>
  </si>
  <si>
    <t>1F3PL99108</t>
  </si>
  <si>
    <t>102889082</t>
  </si>
  <si>
    <t>EXTERNAL:94%Virgin wool, 6%Cashmere goat</t>
  </si>
  <si>
    <t>DINAMICO THROW 135X190</t>
  </si>
  <si>
    <t>1E3PL99100</t>
  </si>
  <si>
    <t>49557196</t>
  </si>
  <si>
    <t>EXTERNAL:50%Wool, 49%Acrylic, 1%Elastane</t>
  </si>
  <si>
    <t>FOREST THROW 130X195</t>
  </si>
  <si>
    <t>1D3PL99001</t>
  </si>
  <si>
    <t>28414043</t>
  </si>
  <si>
    <t>102827384</t>
  </si>
  <si>
    <t>GESSETTI THROW 130X190</t>
  </si>
  <si>
    <t>1E3PL99107</t>
  </si>
  <si>
    <t>49557208</t>
  </si>
  <si>
    <t>, BLEACH - Do not bleach, COMM. WASH - Dry cleaning in tetrachloroethene, IRON - Ironing maximum temperature 110Â°C - without steam, TUMBLE - Do not tumble dry, WASH - Hand wash</t>
  </si>
  <si>
    <t>EXTERNAL:55%Wool, 20%Acrylic, 15%Polyamide, 10%Polyester</t>
  </si>
  <si>
    <t>GRAFFITI THROW 135X180</t>
  </si>
  <si>
    <t>1E3PL99106</t>
  </si>
  <si>
    <t>49557206</t>
  </si>
  <si>
    <t>WITH LOGO LEATHER PATCH. EXTERNAL:100%Virgin wool</t>
  </si>
  <si>
    <t>HUMBERT THROW 130X190</t>
  </si>
  <si>
    <t>1H3PL99004</t>
  </si>
  <si>
    <t>102827395</t>
  </si>
  <si>
    <t>EXTERNAL:87%Wool, 13%Polyamide</t>
  </si>
  <si>
    <t>MERANO THROW 130X190</t>
  </si>
  <si>
    <t>1F3PL99106</t>
  </si>
  <si>
    <t>102827392</t>
  </si>
  <si>
    <t>EXTERNAL:78%Wool, 16%Polyamide, 4%Rayon cupro, 2%Polyester</t>
  </si>
  <si>
    <t>MONTGOMERY THROW 130X190</t>
  </si>
  <si>
    <t>1M3PL99027</t>
  </si>
  <si>
    <t>28414081</t>
  </si>
  <si>
    <t>EXTERNAL:70%Recycled Wool, 27%Recycled Polyamide, 3%Other Recycled Fibers</t>
  </si>
  <si>
    <t>PERSEO THROW 130X190</t>
  </si>
  <si>
    <t>1P3PL99005</t>
  </si>
  <si>
    <t>28414084</t>
  </si>
  <si>
    <t>EXTERNAL:90%Wool, 10%Cashmere goat</t>
  </si>
  <si>
    <t>28414085</t>
  </si>
  <si>
    <t>102827396</t>
  </si>
  <si>
    <t>PLUME THROW 130X190</t>
  </si>
  <si>
    <t>1D3PL99006</t>
  </si>
  <si>
    <t>28414060</t>
  </si>
  <si>
    <t>28414061</t>
  </si>
  <si>
    <t>TIMMY THROW 130X190</t>
  </si>
  <si>
    <t>1T3PL99009</t>
  </si>
  <si>
    <t>28414089</t>
  </si>
  <si>
    <t>28414090</t>
  </si>
  <si>
    <t>102827397</t>
  </si>
  <si>
    <t>WATAMU THROW 130X190</t>
  </si>
  <si>
    <t>1E3PL99110</t>
  </si>
  <si>
    <t>49557212</t>
  </si>
  <si>
    <t>102827385</t>
  </si>
  <si>
    <t>MH2026 - RUGS</t>
  </si>
  <si>
    <t>BUCAREST RUG 200X300</t>
  </si>
  <si>
    <t>4B4TA99002</t>
  </si>
  <si>
    <t>LIUWA RUG 200X300</t>
  </si>
  <si>
    <t>4I4TA99015</t>
  </si>
  <si>
    <t>T16 - MULTICOLOR</t>
  </si>
  <si>
    <t>MAREA RUG 200X300</t>
  </si>
  <si>
    <t>4F4TA99001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</si>
</sst>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D0D0"/>
        <bgColor rgb="FFD0D0D0"/>
      </patternFill>
    </fill>
    <fill>
      <patternFill patternType="solid">
        <fgColor rgb="FFFFCC99"/>
        <bgColor rgb="FFFFCC99"/>
      </patternFill>
    </fill>
  </fills>
  <borders count="12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double">
        <color rgb="FF000000"/>
      </bottom>
      <diagonal/>
    </border>
    <border>
      <left/>
      <right/>
      <top style="thin">
        <color rgb="FF959595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1">
    <xf numFmtId="0" fontId="0" fillId="0" borderId="0"/>
  </cellStyleXfs>
  <cellXfs count="52"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2" borderId="0" xfId="0" applyFont="1" applyFill="1"/>
    <xf numFmtId="0" fontId="1" fillId="3" borderId="4" xfId="0" applyFont="1" applyFill="1" applyBorder="1" applyAlignment="1">
      <alignment horizontal="left"/>
    </xf>
    <xf numFmtId="0" fontId="0" fillId="4" borderId="4" xfId="0" applyFill="1" applyBorder="1" applyAlignment="1" applyProtection="1">
      <alignment horizontal="right"/>
      <protection locked="0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1" fillId="4" borderId="4" xfId="0" applyFont="1" applyFill="1" applyBorder="1" applyAlignment="1" applyProtection="1">
      <alignment horizontal="right"/>
      <protection locked="0"/>
    </xf>
    <xf numFmtId="0" fontId="0" fillId="2" borderId="6" xfId="0" applyFill="1" applyBorder="1" applyAlignment="1">
      <alignment horizontal="right"/>
    </xf>
    <xf numFmtId="39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0" fontId="1" fillId="2" borderId="4" xfId="0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" fillId="4" borderId="5" xfId="0" applyFon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3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0" fontId="1" fillId="2" borderId="5" xfId="0" applyNumberFormat="1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right"/>
    </xf>
    <xf numFmtId="39" fontId="4" fillId="3" borderId="10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/>
    </xf>
    <xf numFmtId="10" fontId="4" fillId="3" borderId="10" xfId="0" applyNumberFormat="1" applyFont="1" applyFill="1" applyBorder="1" applyAlignment="1">
      <alignment horizontal="right"/>
    </xf>
    <xf numFmtId="39" fontId="4" fillId="3" borderId="11" xfId="0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4" borderId="7" xfId="0" applyFill="1" applyBorder="1" applyAlignment="1" applyProtection="1">
      <alignment horizontal="right"/>
      <protection locked="0"/>
    </xf>
    <xf numFmtId="0" fontId="3" fillId="2" borderId="0" xfId="0" applyFont="1" applyFill="1"/>
    <xf numFmtId="0" fontId="1" fillId="0" borderId="1" xfId="0" applyFont="1" applyBorder="1" applyAlignment="1">
      <alignment horizontal="left"/>
    </xf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39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39" fontId="1" fillId="0" borderId="5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 applyAlignment="1">
      <alignment horizontal="left"/>
    </xf>
    <xf numFmtId="39" fontId="4" fillId="0" borderId="10" xfId="0" applyNumberFormat="1" applyFont="1" applyBorder="1" applyAlignment="1">
      <alignment horizontal="right"/>
    </xf>
    <xf numFmtId="0" fontId="0" fillId="2" borderId="0" xfId="0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6" Type="http://schemas.openxmlformats.org/officeDocument/2006/relationships/image" Target="../media/image16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8.jpg"/><Relationship Id="rId21" Type="http://schemas.openxmlformats.org/officeDocument/2006/relationships/image" Target="../media/image163.jpg"/><Relationship Id="rId42" Type="http://schemas.openxmlformats.org/officeDocument/2006/relationships/image" Target="../media/image184.jpg"/><Relationship Id="rId47" Type="http://schemas.openxmlformats.org/officeDocument/2006/relationships/image" Target="../media/image189.jpg"/><Relationship Id="rId63" Type="http://schemas.openxmlformats.org/officeDocument/2006/relationships/image" Target="../media/image205.jpg"/><Relationship Id="rId68" Type="http://schemas.openxmlformats.org/officeDocument/2006/relationships/image" Target="../media/image210.jpg"/><Relationship Id="rId84" Type="http://schemas.openxmlformats.org/officeDocument/2006/relationships/image" Target="../media/image226.jpg"/><Relationship Id="rId89" Type="http://schemas.openxmlformats.org/officeDocument/2006/relationships/image" Target="../media/image231.jpg"/><Relationship Id="rId16" Type="http://schemas.openxmlformats.org/officeDocument/2006/relationships/image" Target="../media/image158.jpg"/><Relationship Id="rId107" Type="http://schemas.openxmlformats.org/officeDocument/2006/relationships/image" Target="../media/image249.jpg"/><Relationship Id="rId11" Type="http://schemas.openxmlformats.org/officeDocument/2006/relationships/image" Target="../media/image153.jpg"/><Relationship Id="rId32" Type="http://schemas.openxmlformats.org/officeDocument/2006/relationships/image" Target="../media/image174.jpg"/><Relationship Id="rId37" Type="http://schemas.openxmlformats.org/officeDocument/2006/relationships/image" Target="../media/image179.jpg"/><Relationship Id="rId53" Type="http://schemas.openxmlformats.org/officeDocument/2006/relationships/image" Target="../media/image195.jpg"/><Relationship Id="rId58" Type="http://schemas.openxmlformats.org/officeDocument/2006/relationships/image" Target="../media/image200.jpg"/><Relationship Id="rId74" Type="http://schemas.openxmlformats.org/officeDocument/2006/relationships/image" Target="../media/image216.jpg"/><Relationship Id="rId79" Type="http://schemas.openxmlformats.org/officeDocument/2006/relationships/image" Target="../media/image221.jpg"/><Relationship Id="rId102" Type="http://schemas.openxmlformats.org/officeDocument/2006/relationships/image" Target="../media/image244.jpg"/><Relationship Id="rId5" Type="http://schemas.openxmlformats.org/officeDocument/2006/relationships/image" Target="../media/image147.jpg"/><Relationship Id="rId90" Type="http://schemas.openxmlformats.org/officeDocument/2006/relationships/image" Target="../media/image232.jpg"/><Relationship Id="rId95" Type="http://schemas.openxmlformats.org/officeDocument/2006/relationships/image" Target="../media/image237.jpg"/><Relationship Id="rId22" Type="http://schemas.openxmlformats.org/officeDocument/2006/relationships/image" Target="../media/image164.jpg"/><Relationship Id="rId27" Type="http://schemas.openxmlformats.org/officeDocument/2006/relationships/image" Target="../media/image169.jpg"/><Relationship Id="rId43" Type="http://schemas.openxmlformats.org/officeDocument/2006/relationships/image" Target="../media/image185.jpg"/><Relationship Id="rId48" Type="http://schemas.openxmlformats.org/officeDocument/2006/relationships/image" Target="../media/image190.jpg"/><Relationship Id="rId64" Type="http://schemas.openxmlformats.org/officeDocument/2006/relationships/image" Target="../media/image206.jpg"/><Relationship Id="rId69" Type="http://schemas.openxmlformats.org/officeDocument/2006/relationships/image" Target="../media/image211.jpg"/><Relationship Id="rId80" Type="http://schemas.openxmlformats.org/officeDocument/2006/relationships/image" Target="../media/image222.jpg"/><Relationship Id="rId85" Type="http://schemas.openxmlformats.org/officeDocument/2006/relationships/image" Target="../media/image227.jpg"/><Relationship Id="rId12" Type="http://schemas.openxmlformats.org/officeDocument/2006/relationships/image" Target="../media/image154.jpg"/><Relationship Id="rId17" Type="http://schemas.openxmlformats.org/officeDocument/2006/relationships/image" Target="../media/image159.jpg"/><Relationship Id="rId33" Type="http://schemas.openxmlformats.org/officeDocument/2006/relationships/image" Target="../media/image175.jpg"/><Relationship Id="rId38" Type="http://schemas.openxmlformats.org/officeDocument/2006/relationships/image" Target="../media/image180.jpg"/><Relationship Id="rId59" Type="http://schemas.openxmlformats.org/officeDocument/2006/relationships/image" Target="../media/image201.jpg"/><Relationship Id="rId103" Type="http://schemas.openxmlformats.org/officeDocument/2006/relationships/image" Target="../media/image245.jpg"/><Relationship Id="rId108" Type="http://schemas.openxmlformats.org/officeDocument/2006/relationships/image" Target="../media/image250.jpg"/><Relationship Id="rId54" Type="http://schemas.openxmlformats.org/officeDocument/2006/relationships/image" Target="../media/image196.jpg"/><Relationship Id="rId70" Type="http://schemas.openxmlformats.org/officeDocument/2006/relationships/image" Target="../media/image212.jpg"/><Relationship Id="rId75" Type="http://schemas.openxmlformats.org/officeDocument/2006/relationships/image" Target="../media/image217.jpg"/><Relationship Id="rId91" Type="http://schemas.openxmlformats.org/officeDocument/2006/relationships/image" Target="../media/image233.jpg"/><Relationship Id="rId96" Type="http://schemas.openxmlformats.org/officeDocument/2006/relationships/image" Target="../media/image238.jpg"/><Relationship Id="rId1" Type="http://schemas.openxmlformats.org/officeDocument/2006/relationships/image" Target="../media/image143.jpg"/><Relationship Id="rId6" Type="http://schemas.openxmlformats.org/officeDocument/2006/relationships/image" Target="../media/image148.jpg"/><Relationship Id="rId15" Type="http://schemas.openxmlformats.org/officeDocument/2006/relationships/image" Target="../media/image157.jpg"/><Relationship Id="rId23" Type="http://schemas.openxmlformats.org/officeDocument/2006/relationships/image" Target="../media/image165.jpg"/><Relationship Id="rId28" Type="http://schemas.openxmlformats.org/officeDocument/2006/relationships/image" Target="../media/image170.jpg"/><Relationship Id="rId36" Type="http://schemas.openxmlformats.org/officeDocument/2006/relationships/image" Target="../media/image178.jpg"/><Relationship Id="rId49" Type="http://schemas.openxmlformats.org/officeDocument/2006/relationships/image" Target="../media/image191.jpg"/><Relationship Id="rId57" Type="http://schemas.openxmlformats.org/officeDocument/2006/relationships/image" Target="../media/image199.jpg"/><Relationship Id="rId106" Type="http://schemas.openxmlformats.org/officeDocument/2006/relationships/image" Target="../media/image248.jpg"/><Relationship Id="rId10" Type="http://schemas.openxmlformats.org/officeDocument/2006/relationships/image" Target="../media/image152.jpg"/><Relationship Id="rId31" Type="http://schemas.openxmlformats.org/officeDocument/2006/relationships/image" Target="../media/image173.jpg"/><Relationship Id="rId44" Type="http://schemas.openxmlformats.org/officeDocument/2006/relationships/image" Target="../media/image186.jpg"/><Relationship Id="rId52" Type="http://schemas.openxmlformats.org/officeDocument/2006/relationships/image" Target="../media/image194.jpg"/><Relationship Id="rId60" Type="http://schemas.openxmlformats.org/officeDocument/2006/relationships/image" Target="../media/image202.jpg"/><Relationship Id="rId65" Type="http://schemas.openxmlformats.org/officeDocument/2006/relationships/image" Target="../media/image207.jpg"/><Relationship Id="rId73" Type="http://schemas.openxmlformats.org/officeDocument/2006/relationships/image" Target="../media/image215.jpg"/><Relationship Id="rId78" Type="http://schemas.openxmlformats.org/officeDocument/2006/relationships/image" Target="../media/image220.jpg"/><Relationship Id="rId81" Type="http://schemas.openxmlformats.org/officeDocument/2006/relationships/image" Target="../media/image223.jpg"/><Relationship Id="rId86" Type="http://schemas.openxmlformats.org/officeDocument/2006/relationships/image" Target="../media/image228.jpg"/><Relationship Id="rId94" Type="http://schemas.openxmlformats.org/officeDocument/2006/relationships/image" Target="../media/image236.jpg"/><Relationship Id="rId99" Type="http://schemas.openxmlformats.org/officeDocument/2006/relationships/image" Target="../media/image241.jpg"/><Relationship Id="rId101" Type="http://schemas.openxmlformats.org/officeDocument/2006/relationships/image" Target="../media/image243.jpg"/><Relationship Id="rId4" Type="http://schemas.openxmlformats.org/officeDocument/2006/relationships/image" Target="../media/image146.jpg"/><Relationship Id="rId9" Type="http://schemas.openxmlformats.org/officeDocument/2006/relationships/image" Target="../media/image151.jpg"/><Relationship Id="rId13" Type="http://schemas.openxmlformats.org/officeDocument/2006/relationships/image" Target="../media/image155.jpg"/><Relationship Id="rId18" Type="http://schemas.openxmlformats.org/officeDocument/2006/relationships/image" Target="../media/image160.jpg"/><Relationship Id="rId39" Type="http://schemas.openxmlformats.org/officeDocument/2006/relationships/image" Target="../media/image181.jpg"/><Relationship Id="rId109" Type="http://schemas.openxmlformats.org/officeDocument/2006/relationships/image" Target="../media/image251.jpg"/><Relationship Id="rId34" Type="http://schemas.openxmlformats.org/officeDocument/2006/relationships/image" Target="../media/image176.jpg"/><Relationship Id="rId50" Type="http://schemas.openxmlformats.org/officeDocument/2006/relationships/image" Target="../media/image192.jpg"/><Relationship Id="rId55" Type="http://schemas.openxmlformats.org/officeDocument/2006/relationships/image" Target="../media/image197.jpg"/><Relationship Id="rId76" Type="http://schemas.openxmlformats.org/officeDocument/2006/relationships/image" Target="../media/image218.jpg"/><Relationship Id="rId97" Type="http://schemas.openxmlformats.org/officeDocument/2006/relationships/image" Target="../media/image239.jpg"/><Relationship Id="rId104" Type="http://schemas.openxmlformats.org/officeDocument/2006/relationships/image" Target="../media/image246.jpg"/><Relationship Id="rId7" Type="http://schemas.openxmlformats.org/officeDocument/2006/relationships/image" Target="../media/image149.jpg"/><Relationship Id="rId71" Type="http://schemas.openxmlformats.org/officeDocument/2006/relationships/image" Target="../media/image213.jpg"/><Relationship Id="rId92" Type="http://schemas.openxmlformats.org/officeDocument/2006/relationships/image" Target="../media/image234.jpg"/><Relationship Id="rId2" Type="http://schemas.openxmlformats.org/officeDocument/2006/relationships/image" Target="../media/image144.jpg"/><Relationship Id="rId29" Type="http://schemas.openxmlformats.org/officeDocument/2006/relationships/image" Target="../media/image171.jpg"/><Relationship Id="rId24" Type="http://schemas.openxmlformats.org/officeDocument/2006/relationships/image" Target="../media/image166.jpg"/><Relationship Id="rId40" Type="http://schemas.openxmlformats.org/officeDocument/2006/relationships/image" Target="../media/image182.jpg"/><Relationship Id="rId45" Type="http://schemas.openxmlformats.org/officeDocument/2006/relationships/image" Target="../media/image187.jpg"/><Relationship Id="rId66" Type="http://schemas.openxmlformats.org/officeDocument/2006/relationships/image" Target="../media/image208.jpg"/><Relationship Id="rId87" Type="http://schemas.openxmlformats.org/officeDocument/2006/relationships/image" Target="../media/image229.jpg"/><Relationship Id="rId61" Type="http://schemas.openxmlformats.org/officeDocument/2006/relationships/image" Target="../media/image203.jpg"/><Relationship Id="rId82" Type="http://schemas.openxmlformats.org/officeDocument/2006/relationships/image" Target="../media/image224.jpg"/><Relationship Id="rId19" Type="http://schemas.openxmlformats.org/officeDocument/2006/relationships/image" Target="../media/image161.jpg"/><Relationship Id="rId14" Type="http://schemas.openxmlformats.org/officeDocument/2006/relationships/image" Target="../media/image156.jpg"/><Relationship Id="rId30" Type="http://schemas.openxmlformats.org/officeDocument/2006/relationships/image" Target="../media/image172.jpg"/><Relationship Id="rId35" Type="http://schemas.openxmlformats.org/officeDocument/2006/relationships/image" Target="../media/image177.jpg"/><Relationship Id="rId56" Type="http://schemas.openxmlformats.org/officeDocument/2006/relationships/image" Target="../media/image198.jpg"/><Relationship Id="rId77" Type="http://schemas.openxmlformats.org/officeDocument/2006/relationships/image" Target="../media/image219.jpg"/><Relationship Id="rId100" Type="http://schemas.openxmlformats.org/officeDocument/2006/relationships/image" Target="../media/image242.jpg"/><Relationship Id="rId105" Type="http://schemas.openxmlformats.org/officeDocument/2006/relationships/image" Target="../media/image247.jpg"/><Relationship Id="rId8" Type="http://schemas.openxmlformats.org/officeDocument/2006/relationships/image" Target="../media/image150.jpg"/><Relationship Id="rId51" Type="http://schemas.openxmlformats.org/officeDocument/2006/relationships/image" Target="../media/image193.jpg"/><Relationship Id="rId72" Type="http://schemas.openxmlformats.org/officeDocument/2006/relationships/image" Target="../media/image214.jpg"/><Relationship Id="rId93" Type="http://schemas.openxmlformats.org/officeDocument/2006/relationships/image" Target="../media/image235.jpg"/><Relationship Id="rId98" Type="http://schemas.openxmlformats.org/officeDocument/2006/relationships/image" Target="../media/image240.jpg"/><Relationship Id="rId3" Type="http://schemas.openxmlformats.org/officeDocument/2006/relationships/image" Target="../media/image145.jpg"/><Relationship Id="rId25" Type="http://schemas.openxmlformats.org/officeDocument/2006/relationships/image" Target="../media/image167.jpg"/><Relationship Id="rId46" Type="http://schemas.openxmlformats.org/officeDocument/2006/relationships/image" Target="../media/image188.jpg"/><Relationship Id="rId67" Type="http://schemas.openxmlformats.org/officeDocument/2006/relationships/image" Target="../media/image209.jpg"/><Relationship Id="rId20" Type="http://schemas.openxmlformats.org/officeDocument/2006/relationships/image" Target="../media/image162.jpg"/><Relationship Id="rId41" Type="http://schemas.openxmlformats.org/officeDocument/2006/relationships/image" Target="../media/image183.jpg"/><Relationship Id="rId62" Type="http://schemas.openxmlformats.org/officeDocument/2006/relationships/image" Target="../media/image204.jpg"/><Relationship Id="rId83" Type="http://schemas.openxmlformats.org/officeDocument/2006/relationships/image" Target="../media/image225.jpg"/><Relationship Id="rId88" Type="http://schemas.openxmlformats.org/officeDocument/2006/relationships/image" Target="../media/image230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64.jpg"/><Relationship Id="rId18" Type="http://schemas.openxmlformats.org/officeDocument/2006/relationships/image" Target="../media/image269.jpg"/><Relationship Id="rId26" Type="http://schemas.openxmlformats.org/officeDocument/2006/relationships/image" Target="../media/image277.jpg"/><Relationship Id="rId3" Type="http://schemas.openxmlformats.org/officeDocument/2006/relationships/image" Target="../media/image254.jpg"/><Relationship Id="rId21" Type="http://schemas.openxmlformats.org/officeDocument/2006/relationships/image" Target="../media/image272.jpg"/><Relationship Id="rId34" Type="http://schemas.openxmlformats.org/officeDocument/2006/relationships/image" Target="../media/image285.jpg"/><Relationship Id="rId7" Type="http://schemas.openxmlformats.org/officeDocument/2006/relationships/image" Target="../media/image258.jpg"/><Relationship Id="rId12" Type="http://schemas.openxmlformats.org/officeDocument/2006/relationships/image" Target="../media/image263.jpg"/><Relationship Id="rId17" Type="http://schemas.openxmlformats.org/officeDocument/2006/relationships/image" Target="../media/image268.jpg"/><Relationship Id="rId25" Type="http://schemas.openxmlformats.org/officeDocument/2006/relationships/image" Target="../media/image276.jpg"/><Relationship Id="rId33" Type="http://schemas.openxmlformats.org/officeDocument/2006/relationships/image" Target="../media/image284.jpg"/><Relationship Id="rId2" Type="http://schemas.openxmlformats.org/officeDocument/2006/relationships/image" Target="../media/image253.jpg"/><Relationship Id="rId16" Type="http://schemas.openxmlformats.org/officeDocument/2006/relationships/image" Target="../media/image267.jpg"/><Relationship Id="rId20" Type="http://schemas.openxmlformats.org/officeDocument/2006/relationships/image" Target="../media/image271.jpg"/><Relationship Id="rId29" Type="http://schemas.openxmlformats.org/officeDocument/2006/relationships/image" Target="../media/image280.jpg"/><Relationship Id="rId1" Type="http://schemas.openxmlformats.org/officeDocument/2006/relationships/image" Target="../media/image252.jpg"/><Relationship Id="rId6" Type="http://schemas.openxmlformats.org/officeDocument/2006/relationships/image" Target="../media/image257.jpg"/><Relationship Id="rId11" Type="http://schemas.openxmlformats.org/officeDocument/2006/relationships/image" Target="../media/image262.jpg"/><Relationship Id="rId24" Type="http://schemas.openxmlformats.org/officeDocument/2006/relationships/image" Target="../media/image275.jpg"/><Relationship Id="rId32" Type="http://schemas.openxmlformats.org/officeDocument/2006/relationships/image" Target="../media/image283.jpg"/><Relationship Id="rId5" Type="http://schemas.openxmlformats.org/officeDocument/2006/relationships/image" Target="../media/image256.jpg"/><Relationship Id="rId15" Type="http://schemas.openxmlformats.org/officeDocument/2006/relationships/image" Target="../media/image266.jpg"/><Relationship Id="rId23" Type="http://schemas.openxmlformats.org/officeDocument/2006/relationships/image" Target="../media/image274.jpg"/><Relationship Id="rId28" Type="http://schemas.openxmlformats.org/officeDocument/2006/relationships/image" Target="../media/image279.jpg"/><Relationship Id="rId10" Type="http://schemas.openxmlformats.org/officeDocument/2006/relationships/image" Target="../media/image261.jpg"/><Relationship Id="rId19" Type="http://schemas.openxmlformats.org/officeDocument/2006/relationships/image" Target="../media/image270.jpg"/><Relationship Id="rId31" Type="http://schemas.openxmlformats.org/officeDocument/2006/relationships/image" Target="../media/image282.jpg"/><Relationship Id="rId4" Type="http://schemas.openxmlformats.org/officeDocument/2006/relationships/image" Target="../media/image255.jpg"/><Relationship Id="rId9" Type="http://schemas.openxmlformats.org/officeDocument/2006/relationships/image" Target="../media/image260.jpg"/><Relationship Id="rId14" Type="http://schemas.openxmlformats.org/officeDocument/2006/relationships/image" Target="../media/image265.jpg"/><Relationship Id="rId22" Type="http://schemas.openxmlformats.org/officeDocument/2006/relationships/image" Target="../media/image273.jpg"/><Relationship Id="rId27" Type="http://schemas.openxmlformats.org/officeDocument/2006/relationships/image" Target="../media/image278.jpg"/><Relationship Id="rId30" Type="http://schemas.openxmlformats.org/officeDocument/2006/relationships/image" Target="../media/image281.jpg"/><Relationship Id="rId35" Type="http://schemas.openxmlformats.org/officeDocument/2006/relationships/image" Target="../media/image286.jpg"/><Relationship Id="rId8" Type="http://schemas.openxmlformats.org/officeDocument/2006/relationships/image" Target="../media/image259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4.jpg"/><Relationship Id="rId13" Type="http://schemas.openxmlformats.org/officeDocument/2006/relationships/image" Target="../media/image299.jpg"/><Relationship Id="rId18" Type="http://schemas.openxmlformats.org/officeDocument/2006/relationships/image" Target="../media/image304.jpg"/><Relationship Id="rId26" Type="http://schemas.openxmlformats.org/officeDocument/2006/relationships/image" Target="../media/image312.jpg"/><Relationship Id="rId3" Type="http://schemas.openxmlformats.org/officeDocument/2006/relationships/image" Target="../media/image289.jpg"/><Relationship Id="rId21" Type="http://schemas.openxmlformats.org/officeDocument/2006/relationships/image" Target="../media/image307.jpg"/><Relationship Id="rId7" Type="http://schemas.openxmlformats.org/officeDocument/2006/relationships/image" Target="../media/image293.jpg"/><Relationship Id="rId12" Type="http://schemas.openxmlformats.org/officeDocument/2006/relationships/image" Target="../media/image298.jpg"/><Relationship Id="rId17" Type="http://schemas.openxmlformats.org/officeDocument/2006/relationships/image" Target="../media/image303.jpg"/><Relationship Id="rId25" Type="http://schemas.openxmlformats.org/officeDocument/2006/relationships/image" Target="../media/image311.jpg"/><Relationship Id="rId2" Type="http://schemas.openxmlformats.org/officeDocument/2006/relationships/image" Target="../media/image288.jpg"/><Relationship Id="rId16" Type="http://schemas.openxmlformats.org/officeDocument/2006/relationships/image" Target="../media/image302.jpg"/><Relationship Id="rId20" Type="http://schemas.openxmlformats.org/officeDocument/2006/relationships/image" Target="../media/image306.jpg"/><Relationship Id="rId29" Type="http://schemas.openxmlformats.org/officeDocument/2006/relationships/image" Target="../media/image315.jpg"/><Relationship Id="rId1" Type="http://schemas.openxmlformats.org/officeDocument/2006/relationships/image" Target="../media/image287.jpg"/><Relationship Id="rId6" Type="http://schemas.openxmlformats.org/officeDocument/2006/relationships/image" Target="../media/image292.jpg"/><Relationship Id="rId11" Type="http://schemas.openxmlformats.org/officeDocument/2006/relationships/image" Target="../media/image297.jpg"/><Relationship Id="rId24" Type="http://schemas.openxmlformats.org/officeDocument/2006/relationships/image" Target="../media/image310.jpg"/><Relationship Id="rId5" Type="http://schemas.openxmlformats.org/officeDocument/2006/relationships/image" Target="../media/image291.jpg"/><Relationship Id="rId15" Type="http://schemas.openxmlformats.org/officeDocument/2006/relationships/image" Target="../media/image301.jpg"/><Relationship Id="rId23" Type="http://schemas.openxmlformats.org/officeDocument/2006/relationships/image" Target="../media/image309.jpg"/><Relationship Id="rId28" Type="http://schemas.openxmlformats.org/officeDocument/2006/relationships/image" Target="../media/image314.jpg"/><Relationship Id="rId10" Type="http://schemas.openxmlformats.org/officeDocument/2006/relationships/image" Target="../media/image296.jpg"/><Relationship Id="rId19" Type="http://schemas.openxmlformats.org/officeDocument/2006/relationships/image" Target="../media/image305.jpg"/><Relationship Id="rId4" Type="http://schemas.openxmlformats.org/officeDocument/2006/relationships/image" Target="../media/image290.jpg"/><Relationship Id="rId9" Type="http://schemas.openxmlformats.org/officeDocument/2006/relationships/image" Target="../media/image295.jpg"/><Relationship Id="rId14" Type="http://schemas.openxmlformats.org/officeDocument/2006/relationships/image" Target="../media/image300.jpg"/><Relationship Id="rId22" Type="http://schemas.openxmlformats.org/officeDocument/2006/relationships/image" Target="../media/image308.jpg"/><Relationship Id="rId27" Type="http://schemas.openxmlformats.org/officeDocument/2006/relationships/image" Target="../media/image313.jpg"/><Relationship Id="rId30" Type="http://schemas.openxmlformats.org/officeDocument/2006/relationships/image" Target="../media/image31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9.jpg"/><Relationship Id="rId2" Type="http://schemas.openxmlformats.org/officeDocument/2006/relationships/image" Target="../media/image318.jpg"/><Relationship Id="rId1" Type="http://schemas.openxmlformats.org/officeDocument/2006/relationships/image" Target="../media/image317.jpg"/><Relationship Id="rId4" Type="http://schemas.openxmlformats.org/officeDocument/2006/relationships/image" Target="../media/image32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533400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533400" cy="714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33400" cy="7143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533400" cy="7143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533400" cy="7143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533400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533400" cy="7143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533400" cy="7143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533400" cy="7143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533400" cy="7143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533400" cy="7143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533400" cy="7143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533400" cy="7143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533400" cy="7143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533400" cy="7143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533400" cy="7143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533400" cy="7143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533400" cy="7143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533400" cy="7143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533400" cy="7143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533400" cy="7143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533400" cy="7143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62</xdr:row>
      <xdr:rowOff>9525</xdr:rowOff>
    </xdr:from>
    <xdr:ext cx="533400" cy="7143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63</xdr:row>
      <xdr:rowOff>9525</xdr:rowOff>
    </xdr:from>
    <xdr:ext cx="533400" cy="7143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64</xdr:row>
      <xdr:rowOff>9525</xdr:rowOff>
    </xdr:from>
    <xdr:ext cx="533400" cy="7143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533400" cy="7143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533400" cy="7143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533400" cy="7143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53</xdr:row>
      <xdr:rowOff>9525</xdr:rowOff>
    </xdr:from>
    <xdr:ext cx="533400" cy="7143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54</xdr:row>
      <xdr:rowOff>9525</xdr:rowOff>
    </xdr:from>
    <xdr:ext cx="533400" cy="7143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55</xdr:row>
      <xdr:rowOff>9525</xdr:rowOff>
    </xdr:from>
    <xdr:ext cx="533400" cy="7143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65</xdr:row>
      <xdr:rowOff>9525</xdr:rowOff>
    </xdr:from>
    <xdr:ext cx="533400" cy="7143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66</xdr:row>
      <xdr:rowOff>9525</xdr:rowOff>
    </xdr:from>
    <xdr:ext cx="533400" cy="71437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67</xdr:row>
      <xdr:rowOff>9525</xdr:rowOff>
    </xdr:from>
    <xdr:ext cx="533400" cy="71437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533400" cy="71437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533400" cy="71437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533400" cy="71437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56</xdr:row>
      <xdr:rowOff>9525</xdr:rowOff>
    </xdr:from>
    <xdr:ext cx="533400" cy="71437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9525</xdr:rowOff>
    </xdr:from>
    <xdr:ext cx="533400" cy="71437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58</xdr:row>
      <xdr:rowOff>9525</xdr:rowOff>
    </xdr:from>
    <xdr:ext cx="533400" cy="71437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533400" cy="71437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533400" cy="71437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533400" cy="71437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533400" cy="71437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533400" cy="71437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40</xdr:row>
      <xdr:rowOff>9525</xdr:rowOff>
    </xdr:from>
    <xdr:ext cx="533400" cy="71437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44</xdr:row>
      <xdr:rowOff>9525</xdr:rowOff>
    </xdr:from>
    <xdr:ext cx="533400" cy="71437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45</xdr:row>
      <xdr:rowOff>9525</xdr:rowOff>
    </xdr:from>
    <xdr:ext cx="533400" cy="71437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46</xdr:row>
      <xdr:rowOff>9525</xdr:rowOff>
    </xdr:from>
    <xdr:ext cx="533400" cy="71437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9525</xdr:rowOff>
    </xdr:from>
    <xdr:ext cx="533400" cy="71437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60</xdr:row>
      <xdr:rowOff>9525</xdr:rowOff>
    </xdr:from>
    <xdr:ext cx="533400" cy="71437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61</xdr:row>
      <xdr:rowOff>9525</xdr:rowOff>
    </xdr:from>
    <xdr:ext cx="533400" cy="71437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47</xdr:row>
      <xdr:rowOff>9525</xdr:rowOff>
    </xdr:from>
    <xdr:ext cx="533400" cy="71437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9525</xdr:rowOff>
    </xdr:from>
    <xdr:ext cx="533400" cy="7143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49</xdr:row>
      <xdr:rowOff>9525</xdr:rowOff>
    </xdr:from>
    <xdr:ext cx="533400" cy="71437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50</xdr:row>
      <xdr:rowOff>9525</xdr:rowOff>
    </xdr:from>
    <xdr:ext cx="533400" cy="71437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9525</xdr:rowOff>
    </xdr:from>
    <xdr:ext cx="533400" cy="71437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52</xdr:row>
      <xdr:rowOff>9525</xdr:rowOff>
    </xdr:from>
    <xdr:ext cx="533400" cy="71437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41</xdr:row>
      <xdr:rowOff>9525</xdr:rowOff>
    </xdr:from>
    <xdr:ext cx="533400" cy="71437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42</xdr:row>
      <xdr:rowOff>9525</xdr:rowOff>
    </xdr:from>
    <xdr:ext cx="533400" cy="71437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9525</xdr:rowOff>
    </xdr:from>
    <xdr:ext cx="533400" cy="71437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68</xdr:row>
      <xdr:rowOff>9525</xdr:rowOff>
    </xdr:from>
    <xdr:ext cx="533400" cy="71437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69</xdr:row>
      <xdr:rowOff>9525</xdr:rowOff>
    </xdr:from>
    <xdr:ext cx="533400" cy="71437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70</xdr:row>
      <xdr:rowOff>9525</xdr:rowOff>
    </xdr:from>
    <xdr:ext cx="533400" cy="71437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71</xdr:row>
      <xdr:rowOff>9525</xdr:rowOff>
    </xdr:from>
    <xdr:ext cx="533400" cy="71437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82</xdr:row>
      <xdr:rowOff>9525</xdr:rowOff>
    </xdr:from>
    <xdr:ext cx="533400" cy="71437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83</xdr:row>
      <xdr:rowOff>9525</xdr:rowOff>
    </xdr:from>
    <xdr:ext cx="533400" cy="71437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84</xdr:row>
      <xdr:rowOff>9525</xdr:rowOff>
    </xdr:from>
    <xdr:ext cx="533400" cy="71437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85</xdr:row>
      <xdr:rowOff>9525</xdr:rowOff>
    </xdr:from>
    <xdr:ext cx="533400" cy="71437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72</xdr:row>
      <xdr:rowOff>9525</xdr:rowOff>
    </xdr:from>
    <xdr:ext cx="533400" cy="71437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73</xdr:row>
      <xdr:rowOff>9525</xdr:rowOff>
    </xdr:from>
    <xdr:ext cx="533400" cy="71437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76</xdr:row>
      <xdr:rowOff>9525</xdr:rowOff>
    </xdr:from>
    <xdr:ext cx="533400" cy="71437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77</xdr:row>
      <xdr:rowOff>9525</xdr:rowOff>
    </xdr:from>
    <xdr:ext cx="533400" cy="71437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74</xdr:row>
      <xdr:rowOff>9525</xdr:rowOff>
    </xdr:from>
    <xdr:ext cx="533400" cy="71437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75</xdr:row>
      <xdr:rowOff>9525</xdr:rowOff>
    </xdr:from>
    <xdr:ext cx="533400" cy="71437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78</xdr:row>
      <xdr:rowOff>9525</xdr:rowOff>
    </xdr:from>
    <xdr:ext cx="533400" cy="71437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79</xdr:row>
      <xdr:rowOff>9525</xdr:rowOff>
    </xdr:from>
    <xdr:ext cx="533400" cy="71437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80</xdr:row>
      <xdr:rowOff>9525</xdr:rowOff>
    </xdr:from>
    <xdr:ext cx="533400" cy="71437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81</xdr:row>
      <xdr:rowOff>9525</xdr:rowOff>
    </xdr:from>
    <xdr:ext cx="533400" cy="71437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96</xdr:row>
      <xdr:rowOff>9525</xdr:rowOff>
    </xdr:from>
    <xdr:ext cx="533400" cy="71437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97</xdr:row>
      <xdr:rowOff>9525</xdr:rowOff>
    </xdr:from>
    <xdr:ext cx="533400" cy="71437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86</xdr:row>
      <xdr:rowOff>9525</xdr:rowOff>
    </xdr:from>
    <xdr:ext cx="533400" cy="71437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87</xdr:row>
      <xdr:rowOff>9525</xdr:rowOff>
    </xdr:from>
    <xdr:ext cx="533400" cy="71437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88</xdr:row>
      <xdr:rowOff>9525</xdr:rowOff>
    </xdr:from>
    <xdr:ext cx="533400" cy="71437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89</xdr:row>
      <xdr:rowOff>9525</xdr:rowOff>
    </xdr:from>
    <xdr:ext cx="533400" cy="71437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90</xdr:row>
      <xdr:rowOff>9525</xdr:rowOff>
    </xdr:from>
    <xdr:ext cx="533400" cy="71437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91</xdr:row>
      <xdr:rowOff>9525</xdr:rowOff>
    </xdr:from>
    <xdr:ext cx="533400" cy="71437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92</xdr:row>
      <xdr:rowOff>9525</xdr:rowOff>
    </xdr:from>
    <xdr:ext cx="533400" cy="71437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93</xdr:row>
      <xdr:rowOff>9525</xdr:rowOff>
    </xdr:from>
    <xdr:ext cx="533400" cy="71437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94</xdr:row>
      <xdr:rowOff>9525</xdr:rowOff>
    </xdr:from>
    <xdr:ext cx="533400" cy="71437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95</xdr:row>
      <xdr:rowOff>9525</xdr:rowOff>
    </xdr:from>
    <xdr:ext cx="533400" cy="71437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103</xdr:row>
      <xdr:rowOff>9525</xdr:rowOff>
    </xdr:from>
    <xdr:ext cx="533400" cy="71437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104</xdr:row>
      <xdr:rowOff>0</xdr:rowOff>
    </xdr:from>
    <xdr:ext cx="533400" cy="71437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104</xdr:row>
      <xdr:rowOff>0</xdr:rowOff>
    </xdr:from>
    <xdr:ext cx="533400" cy="71437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104</xdr:row>
      <xdr:rowOff>9525</xdr:rowOff>
    </xdr:from>
    <xdr:ext cx="533400" cy="71437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105</xdr:row>
      <xdr:rowOff>0</xdr:rowOff>
    </xdr:from>
    <xdr:ext cx="533400" cy="71437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105</xdr:row>
      <xdr:rowOff>0</xdr:rowOff>
    </xdr:from>
    <xdr:ext cx="533400" cy="71437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98</xdr:row>
      <xdr:rowOff>9525</xdr:rowOff>
    </xdr:from>
    <xdr:ext cx="533400" cy="71437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99</xdr:row>
      <xdr:rowOff>0</xdr:rowOff>
    </xdr:from>
    <xdr:ext cx="533400" cy="71437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99</xdr:row>
      <xdr:rowOff>0</xdr:rowOff>
    </xdr:from>
    <xdr:ext cx="533400" cy="71437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99</xdr:row>
      <xdr:rowOff>9525</xdr:rowOff>
    </xdr:from>
    <xdr:ext cx="533400" cy="71437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100</xdr:row>
      <xdr:rowOff>0</xdr:rowOff>
    </xdr:from>
    <xdr:ext cx="533400" cy="71437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100</xdr:row>
      <xdr:rowOff>0</xdr:rowOff>
    </xdr:from>
    <xdr:ext cx="533400" cy="71437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100</xdr:row>
      <xdr:rowOff>9525</xdr:rowOff>
    </xdr:from>
    <xdr:ext cx="533400" cy="71437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101</xdr:row>
      <xdr:rowOff>0</xdr:rowOff>
    </xdr:from>
    <xdr:ext cx="533400" cy="71437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101</xdr:row>
      <xdr:rowOff>0</xdr:rowOff>
    </xdr:from>
    <xdr:ext cx="533400" cy="714375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101</xdr:row>
      <xdr:rowOff>9525</xdr:rowOff>
    </xdr:from>
    <xdr:ext cx="533400" cy="714375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0</xdr:rowOff>
    </xdr:from>
    <xdr:ext cx="533400" cy="714375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0</xdr:rowOff>
    </xdr:from>
    <xdr:ext cx="533400" cy="714375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9525</xdr:rowOff>
    </xdr:from>
    <xdr:ext cx="533400" cy="714375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106</xdr:row>
      <xdr:rowOff>9525</xdr:rowOff>
    </xdr:from>
    <xdr:ext cx="533400" cy="714375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105</xdr:row>
      <xdr:rowOff>9525</xdr:rowOff>
    </xdr:from>
    <xdr:ext cx="533400" cy="714375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158</xdr:row>
      <xdr:rowOff>9525</xdr:rowOff>
    </xdr:from>
    <xdr:ext cx="533400" cy="714375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159</xdr:row>
      <xdr:rowOff>9525</xdr:rowOff>
    </xdr:from>
    <xdr:ext cx="533400" cy="714375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160</xdr:row>
      <xdr:rowOff>9525</xdr:rowOff>
    </xdr:from>
    <xdr:ext cx="533400" cy="714375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161</xdr:row>
      <xdr:rowOff>9525</xdr:rowOff>
    </xdr:from>
    <xdr:ext cx="533400" cy="714375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162</xdr:row>
      <xdr:rowOff>9525</xdr:rowOff>
    </xdr:from>
    <xdr:ext cx="533400" cy="714375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163</xdr:row>
      <xdr:rowOff>9525</xdr:rowOff>
    </xdr:from>
    <xdr:ext cx="533400" cy="714375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107</xdr:row>
      <xdr:rowOff>9525</xdr:rowOff>
    </xdr:from>
    <xdr:ext cx="533400" cy="714375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108</xdr:row>
      <xdr:rowOff>9525</xdr:rowOff>
    </xdr:from>
    <xdr:ext cx="533400" cy="714375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109</xdr:row>
      <xdr:rowOff>9525</xdr:rowOff>
    </xdr:from>
    <xdr:ext cx="533400" cy="714375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110</xdr:row>
      <xdr:rowOff>9525</xdr:rowOff>
    </xdr:from>
    <xdr:ext cx="533400" cy="714375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111</xdr:row>
      <xdr:rowOff>9525</xdr:rowOff>
    </xdr:from>
    <xdr:ext cx="533400" cy="714375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112</xdr:row>
      <xdr:rowOff>9525</xdr:rowOff>
    </xdr:from>
    <xdr:ext cx="533400" cy="714375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149</xdr:row>
      <xdr:rowOff>9525</xdr:rowOff>
    </xdr:from>
    <xdr:ext cx="533400" cy="714375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150</xdr:row>
      <xdr:rowOff>9525</xdr:rowOff>
    </xdr:from>
    <xdr:ext cx="533400" cy="714375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151</xdr:row>
      <xdr:rowOff>9525</xdr:rowOff>
    </xdr:from>
    <xdr:ext cx="533400" cy="714375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152</xdr:row>
      <xdr:rowOff>9525</xdr:rowOff>
    </xdr:from>
    <xdr:ext cx="533400" cy="714375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153</xdr:row>
      <xdr:rowOff>9525</xdr:rowOff>
    </xdr:from>
    <xdr:ext cx="533400" cy="714375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154</xdr:row>
      <xdr:rowOff>9525</xdr:rowOff>
    </xdr:from>
    <xdr:ext cx="533400" cy="714375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155</xdr:row>
      <xdr:rowOff>9525</xdr:rowOff>
    </xdr:from>
    <xdr:ext cx="533400" cy="714375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164</xdr:row>
      <xdr:rowOff>9525</xdr:rowOff>
    </xdr:from>
    <xdr:ext cx="533400" cy="714375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165</xdr:row>
      <xdr:rowOff>9525</xdr:rowOff>
    </xdr:from>
    <xdr:ext cx="533400" cy="714375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166</xdr:row>
      <xdr:rowOff>9525</xdr:rowOff>
    </xdr:from>
    <xdr:ext cx="533400" cy="714375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167</xdr:row>
      <xdr:rowOff>9525</xdr:rowOff>
    </xdr:from>
    <xdr:ext cx="533400" cy="714375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168</xdr:row>
      <xdr:rowOff>9525</xdr:rowOff>
    </xdr:from>
    <xdr:ext cx="533400" cy="714375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169</xdr:row>
      <xdr:rowOff>9525</xdr:rowOff>
    </xdr:from>
    <xdr:ext cx="533400" cy="714375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113</xdr:row>
      <xdr:rowOff>9525</xdr:rowOff>
    </xdr:from>
    <xdr:ext cx="533400" cy="714375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114</xdr:row>
      <xdr:rowOff>9525</xdr:rowOff>
    </xdr:from>
    <xdr:ext cx="533400" cy="714375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115</xdr:row>
      <xdr:rowOff>9525</xdr:rowOff>
    </xdr:from>
    <xdr:ext cx="533400" cy="714375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116</xdr:row>
      <xdr:rowOff>9525</xdr:rowOff>
    </xdr:from>
    <xdr:ext cx="533400" cy="714375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117</xdr:row>
      <xdr:rowOff>9525</xdr:rowOff>
    </xdr:from>
    <xdr:ext cx="533400" cy="714375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118</xdr:row>
      <xdr:rowOff>9525</xdr:rowOff>
    </xdr:from>
    <xdr:ext cx="533400" cy="714375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156</xdr:row>
      <xdr:rowOff>9525</xdr:rowOff>
    </xdr:from>
    <xdr:ext cx="533400" cy="714375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157</xdr:row>
      <xdr:rowOff>9525</xdr:rowOff>
    </xdr:from>
    <xdr:ext cx="533400" cy="714375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119</xdr:row>
      <xdr:rowOff>9525</xdr:rowOff>
    </xdr:from>
    <xdr:ext cx="533400" cy="714375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120</xdr:row>
      <xdr:rowOff>9525</xdr:rowOff>
    </xdr:from>
    <xdr:ext cx="533400" cy="714375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121</xdr:row>
      <xdr:rowOff>9525</xdr:rowOff>
    </xdr:from>
    <xdr:ext cx="533400" cy="714375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122</xdr:row>
      <xdr:rowOff>9525</xdr:rowOff>
    </xdr:from>
    <xdr:ext cx="533400" cy="714375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123</xdr:row>
      <xdr:rowOff>9525</xdr:rowOff>
    </xdr:from>
    <xdr:ext cx="533400" cy="714375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124</xdr:row>
      <xdr:rowOff>9525</xdr:rowOff>
    </xdr:from>
    <xdr:ext cx="533400" cy="714375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125</xdr:row>
      <xdr:rowOff>9525</xdr:rowOff>
    </xdr:from>
    <xdr:ext cx="533400" cy="714375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126</xdr:row>
      <xdr:rowOff>9525</xdr:rowOff>
    </xdr:from>
    <xdr:ext cx="533400" cy="714375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127</xdr:row>
      <xdr:rowOff>9525</xdr:rowOff>
    </xdr:from>
    <xdr:ext cx="533400" cy="714375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128</xdr:row>
      <xdr:rowOff>9525</xdr:rowOff>
    </xdr:from>
    <xdr:ext cx="533400" cy="714375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129</xdr:row>
      <xdr:rowOff>9525</xdr:rowOff>
    </xdr:from>
    <xdr:ext cx="533400" cy="714375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130</xdr:row>
      <xdr:rowOff>9525</xdr:rowOff>
    </xdr:from>
    <xdr:ext cx="533400" cy="714375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137</xdr:row>
      <xdr:rowOff>9525</xdr:rowOff>
    </xdr:from>
    <xdr:ext cx="533400" cy="714375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138</xdr:row>
      <xdr:rowOff>9525</xdr:rowOff>
    </xdr:from>
    <xdr:ext cx="533400" cy="714375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139</xdr:row>
      <xdr:rowOff>9525</xdr:rowOff>
    </xdr:from>
    <xdr:ext cx="533400" cy="714375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140</xdr:row>
      <xdr:rowOff>9525</xdr:rowOff>
    </xdr:from>
    <xdr:ext cx="533400" cy="714375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141</xdr:row>
      <xdr:rowOff>9525</xdr:rowOff>
    </xdr:from>
    <xdr:ext cx="533400" cy="714375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142</xdr:row>
      <xdr:rowOff>9525</xdr:rowOff>
    </xdr:from>
    <xdr:ext cx="533400" cy="714375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143</xdr:row>
      <xdr:rowOff>9525</xdr:rowOff>
    </xdr:from>
    <xdr:ext cx="533400" cy="714375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144</xdr:row>
      <xdr:rowOff>9525</xdr:rowOff>
    </xdr:from>
    <xdr:ext cx="533400" cy="714375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145</xdr:row>
      <xdr:rowOff>9525</xdr:rowOff>
    </xdr:from>
    <xdr:ext cx="533400" cy="714375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146</xdr:row>
      <xdr:rowOff>9525</xdr:rowOff>
    </xdr:from>
    <xdr:ext cx="533400" cy="714375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147</xdr:row>
      <xdr:rowOff>9525</xdr:rowOff>
    </xdr:from>
    <xdr:ext cx="533400" cy="714375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148</xdr:row>
      <xdr:rowOff>9525</xdr:rowOff>
    </xdr:from>
    <xdr:ext cx="533400" cy="714375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131</xdr:row>
      <xdr:rowOff>9525</xdr:rowOff>
    </xdr:from>
    <xdr:ext cx="533400" cy="714375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132</xdr:row>
      <xdr:rowOff>9525</xdr:rowOff>
    </xdr:from>
    <xdr:ext cx="533400" cy="714375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133</xdr:row>
      <xdr:rowOff>9525</xdr:rowOff>
    </xdr:from>
    <xdr:ext cx="533400" cy="714375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134</xdr:row>
      <xdr:rowOff>9525</xdr:rowOff>
    </xdr:from>
    <xdr:ext cx="533400" cy="714375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135</xdr:row>
      <xdr:rowOff>9525</xdr:rowOff>
    </xdr:from>
    <xdr:ext cx="533400" cy="714375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136</xdr:row>
      <xdr:rowOff>9525</xdr:rowOff>
    </xdr:from>
    <xdr:ext cx="533400" cy="714375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170</xdr:row>
      <xdr:rowOff>9525</xdr:rowOff>
    </xdr:from>
    <xdr:ext cx="533400" cy="714375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171</xdr:row>
      <xdr:rowOff>9525</xdr:rowOff>
    </xdr:from>
    <xdr:ext cx="533400" cy="714375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172</xdr:row>
      <xdr:rowOff>9525</xdr:rowOff>
    </xdr:from>
    <xdr:ext cx="533400" cy="714375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173</xdr:row>
      <xdr:rowOff>9525</xdr:rowOff>
    </xdr:from>
    <xdr:ext cx="533400" cy="714375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174</xdr:row>
      <xdr:rowOff>9525</xdr:rowOff>
    </xdr:from>
    <xdr:ext cx="533400" cy="714375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175</xdr:row>
      <xdr:rowOff>9525</xdr:rowOff>
    </xdr:from>
    <xdr:ext cx="533400" cy="714375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176</xdr:row>
      <xdr:rowOff>9525</xdr:rowOff>
    </xdr:from>
    <xdr:ext cx="533400" cy="714375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177</xdr:row>
      <xdr:rowOff>9525</xdr:rowOff>
    </xdr:from>
    <xdr:ext cx="533400" cy="714375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182</xdr:row>
      <xdr:rowOff>9525</xdr:rowOff>
    </xdr:from>
    <xdr:ext cx="533400" cy="714375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183</xdr:row>
      <xdr:rowOff>9525</xdr:rowOff>
    </xdr:from>
    <xdr:ext cx="533400" cy="714375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184</xdr:row>
      <xdr:rowOff>9525</xdr:rowOff>
    </xdr:from>
    <xdr:ext cx="533400" cy="714375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185</xdr:row>
      <xdr:rowOff>9525</xdr:rowOff>
    </xdr:from>
    <xdr:ext cx="533400" cy="714375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204</xdr:row>
      <xdr:rowOff>9525</xdr:rowOff>
    </xdr:from>
    <xdr:ext cx="533400" cy="714375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205</xdr:row>
      <xdr:rowOff>9525</xdr:rowOff>
    </xdr:from>
    <xdr:ext cx="533400" cy="714375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206</xdr:row>
      <xdr:rowOff>9525</xdr:rowOff>
    </xdr:from>
    <xdr:ext cx="533400" cy="714375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207</xdr:row>
      <xdr:rowOff>9525</xdr:rowOff>
    </xdr:from>
    <xdr:ext cx="533400" cy="714375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178</xdr:row>
      <xdr:rowOff>9525</xdr:rowOff>
    </xdr:from>
    <xdr:ext cx="533400" cy="714375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179</xdr:row>
      <xdr:rowOff>9525</xdr:rowOff>
    </xdr:from>
    <xdr:ext cx="533400" cy="714375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180</xdr:row>
      <xdr:rowOff>9525</xdr:rowOff>
    </xdr:from>
    <xdr:ext cx="533400" cy="714375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181</xdr:row>
      <xdr:rowOff>9525</xdr:rowOff>
    </xdr:from>
    <xdr:ext cx="533400" cy="714375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186</xdr:row>
      <xdr:rowOff>9525</xdr:rowOff>
    </xdr:from>
    <xdr:ext cx="533400" cy="714375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187</xdr:row>
      <xdr:rowOff>9525</xdr:rowOff>
    </xdr:from>
    <xdr:ext cx="533400" cy="714375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188</xdr:row>
      <xdr:rowOff>9525</xdr:rowOff>
    </xdr:from>
    <xdr:ext cx="533400" cy="714375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189</xdr:row>
      <xdr:rowOff>9525</xdr:rowOff>
    </xdr:from>
    <xdr:ext cx="533400" cy="714375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190</xdr:row>
      <xdr:rowOff>9525</xdr:rowOff>
    </xdr:from>
    <xdr:ext cx="533400" cy="714375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191</xdr:row>
      <xdr:rowOff>9525</xdr:rowOff>
    </xdr:from>
    <xdr:ext cx="533400" cy="714375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192</xdr:row>
      <xdr:rowOff>9525</xdr:rowOff>
    </xdr:from>
    <xdr:ext cx="533400" cy="714375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193</xdr:row>
      <xdr:rowOff>9525</xdr:rowOff>
    </xdr:from>
    <xdr:ext cx="533400" cy="714375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194</xdr:row>
      <xdr:rowOff>9525</xdr:rowOff>
    </xdr:from>
    <xdr:ext cx="533400" cy="714375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195</xdr:row>
      <xdr:rowOff>9525</xdr:rowOff>
    </xdr:from>
    <xdr:ext cx="533400" cy="714375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196</xdr:row>
      <xdr:rowOff>9525</xdr:rowOff>
    </xdr:from>
    <xdr:ext cx="533400" cy="714375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197</xdr:row>
      <xdr:rowOff>9525</xdr:rowOff>
    </xdr:from>
    <xdr:ext cx="533400" cy="714375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200</xdr:row>
      <xdr:rowOff>9525</xdr:rowOff>
    </xdr:from>
    <xdr:ext cx="533400" cy="714375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201</xdr:row>
      <xdr:rowOff>9525</xdr:rowOff>
    </xdr:from>
    <xdr:ext cx="533400" cy="714375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202</xdr:row>
      <xdr:rowOff>9525</xdr:rowOff>
    </xdr:from>
    <xdr:ext cx="533400" cy="714375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203</xdr:row>
      <xdr:rowOff>9525</xdr:rowOff>
    </xdr:from>
    <xdr:ext cx="533400" cy="714375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208</xdr:row>
      <xdr:rowOff>9525</xdr:rowOff>
    </xdr:from>
    <xdr:ext cx="533400" cy="714375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209</xdr:row>
      <xdr:rowOff>9525</xdr:rowOff>
    </xdr:from>
    <xdr:ext cx="533400" cy="714375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210</xdr:row>
      <xdr:rowOff>9525</xdr:rowOff>
    </xdr:from>
    <xdr:ext cx="533400" cy="714375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211</xdr:row>
      <xdr:rowOff>9525</xdr:rowOff>
    </xdr:from>
    <xdr:ext cx="533400" cy="714375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198</xdr:row>
      <xdr:rowOff>9525</xdr:rowOff>
    </xdr:from>
    <xdr:ext cx="533400" cy="714375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199</xdr:row>
      <xdr:rowOff>9525</xdr:rowOff>
    </xdr:from>
    <xdr:ext cx="533400" cy="714375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217</xdr:row>
      <xdr:rowOff>9525</xdr:rowOff>
    </xdr:from>
    <xdr:ext cx="533400" cy="714375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212</xdr:row>
      <xdr:rowOff>9525</xdr:rowOff>
    </xdr:from>
    <xdr:ext cx="533400" cy="714375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214</xdr:row>
      <xdr:rowOff>9525</xdr:rowOff>
    </xdr:from>
    <xdr:ext cx="533400" cy="714375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213</xdr:row>
      <xdr:rowOff>9525</xdr:rowOff>
    </xdr:from>
    <xdr:ext cx="533400" cy="714375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215</xdr:row>
      <xdr:rowOff>9525</xdr:rowOff>
    </xdr:from>
    <xdr:ext cx="533400" cy="714375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216</xdr:row>
      <xdr:rowOff>9525</xdr:rowOff>
    </xdr:from>
    <xdr:ext cx="533400" cy="714375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218</xdr:row>
      <xdr:rowOff>9525</xdr:rowOff>
    </xdr:from>
    <xdr:ext cx="533400" cy="714375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219</xdr:row>
      <xdr:rowOff>9525</xdr:rowOff>
    </xdr:from>
    <xdr:ext cx="533400" cy="714375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220</xdr:row>
      <xdr:rowOff>9525</xdr:rowOff>
    </xdr:from>
    <xdr:ext cx="533400" cy="714375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13</xdr:row>
      <xdr:rowOff>9525</xdr:rowOff>
    </xdr:from>
    <xdr:ext cx="533400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533400" cy="714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533400" cy="7143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</xdr:row>
      <xdr:rowOff>9525</xdr:rowOff>
    </xdr:from>
    <xdr:ext cx="533400" cy="7143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533400" cy="7143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533400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33400" cy="7143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533400" cy="7143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533400" cy="7143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533400" cy="7143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533400" cy="7143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533400" cy="7143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533400" cy="7143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533400" cy="7143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533400" cy="7143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533400" cy="7143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533400" cy="7143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533400" cy="7143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533400" cy="7143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533400" cy="7143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533400" cy="7143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533400" cy="7143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533400" cy="7143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533400" cy="7143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533400" cy="7143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533400" cy="7143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533400" cy="7143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533400" cy="7143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533400" cy="7143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40</xdr:row>
      <xdr:rowOff>9525</xdr:rowOff>
    </xdr:from>
    <xdr:ext cx="533400" cy="7143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41</xdr:row>
      <xdr:rowOff>9525</xdr:rowOff>
    </xdr:from>
    <xdr:ext cx="533400" cy="7143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42</xdr:row>
      <xdr:rowOff>9525</xdr:rowOff>
    </xdr:from>
    <xdr:ext cx="533400" cy="7143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9525</xdr:rowOff>
    </xdr:from>
    <xdr:ext cx="533400" cy="71437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533400" cy="71437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533400" cy="71437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533400" cy="71437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533400" cy="71437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9525</xdr:rowOff>
    </xdr:from>
    <xdr:ext cx="533400" cy="71437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49</xdr:row>
      <xdr:rowOff>9525</xdr:rowOff>
    </xdr:from>
    <xdr:ext cx="533400" cy="71437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44</xdr:row>
      <xdr:rowOff>9525</xdr:rowOff>
    </xdr:from>
    <xdr:ext cx="533400" cy="71437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45</xdr:row>
      <xdr:rowOff>9525</xdr:rowOff>
    </xdr:from>
    <xdr:ext cx="533400" cy="71437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46</xdr:row>
      <xdr:rowOff>9525</xdr:rowOff>
    </xdr:from>
    <xdr:ext cx="533400" cy="71437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47</xdr:row>
      <xdr:rowOff>9525</xdr:rowOff>
    </xdr:from>
    <xdr:ext cx="533400" cy="71437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50</xdr:row>
      <xdr:rowOff>9525</xdr:rowOff>
    </xdr:from>
    <xdr:ext cx="533400" cy="71437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9525</xdr:rowOff>
    </xdr:from>
    <xdr:ext cx="533400" cy="71437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52</xdr:row>
      <xdr:rowOff>9525</xdr:rowOff>
    </xdr:from>
    <xdr:ext cx="533400" cy="71437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53</xdr:row>
      <xdr:rowOff>9525</xdr:rowOff>
    </xdr:from>
    <xdr:ext cx="533400" cy="71437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54</xdr:row>
      <xdr:rowOff>9525</xdr:rowOff>
    </xdr:from>
    <xdr:ext cx="533400" cy="71437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55</xdr:row>
      <xdr:rowOff>9525</xdr:rowOff>
    </xdr:from>
    <xdr:ext cx="533400" cy="71437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64</xdr:row>
      <xdr:rowOff>9525</xdr:rowOff>
    </xdr:from>
    <xdr:ext cx="533400" cy="71437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65</xdr:row>
      <xdr:rowOff>9525</xdr:rowOff>
    </xdr:from>
    <xdr:ext cx="533400" cy="71437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66</xdr:row>
      <xdr:rowOff>9525</xdr:rowOff>
    </xdr:from>
    <xdr:ext cx="533400" cy="71437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67</xdr:row>
      <xdr:rowOff>9525</xdr:rowOff>
    </xdr:from>
    <xdr:ext cx="533400" cy="71437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56</xdr:row>
      <xdr:rowOff>9525</xdr:rowOff>
    </xdr:from>
    <xdr:ext cx="533400" cy="7143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9525</xdr:rowOff>
    </xdr:from>
    <xdr:ext cx="533400" cy="71437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58</xdr:row>
      <xdr:rowOff>9525</xdr:rowOff>
    </xdr:from>
    <xdr:ext cx="533400" cy="71437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9525</xdr:rowOff>
    </xdr:from>
    <xdr:ext cx="533400" cy="71437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60</xdr:row>
      <xdr:rowOff>9525</xdr:rowOff>
    </xdr:from>
    <xdr:ext cx="533400" cy="71437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61</xdr:row>
      <xdr:rowOff>9525</xdr:rowOff>
    </xdr:from>
    <xdr:ext cx="533400" cy="71437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62</xdr:row>
      <xdr:rowOff>9525</xdr:rowOff>
    </xdr:from>
    <xdr:ext cx="533400" cy="71437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63</xdr:row>
      <xdr:rowOff>9525</xdr:rowOff>
    </xdr:from>
    <xdr:ext cx="533400" cy="71437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68</xdr:row>
      <xdr:rowOff>9525</xdr:rowOff>
    </xdr:from>
    <xdr:ext cx="533400" cy="71437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69</xdr:row>
      <xdr:rowOff>9525</xdr:rowOff>
    </xdr:from>
    <xdr:ext cx="533400" cy="71437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70</xdr:row>
      <xdr:rowOff>9525</xdr:rowOff>
    </xdr:from>
    <xdr:ext cx="533400" cy="71437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71</xdr:row>
      <xdr:rowOff>9525</xdr:rowOff>
    </xdr:from>
    <xdr:ext cx="533400" cy="71437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76</xdr:row>
      <xdr:rowOff>9525</xdr:rowOff>
    </xdr:from>
    <xdr:ext cx="533400" cy="71437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77</xdr:row>
      <xdr:rowOff>9525</xdr:rowOff>
    </xdr:from>
    <xdr:ext cx="533400" cy="71437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72</xdr:row>
      <xdr:rowOff>9525</xdr:rowOff>
    </xdr:from>
    <xdr:ext cx="533400" cy="71437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73</xdr:row>
      <xdr:rowOff>9525</xdr:rowOff>
    </xdr:from>
    <xdr:ext cx="533400" cy="71437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74</xdr:row>
      <xdr:rowOff>9525</xdr:rowOff>
    </xdr:from>
    <xdr:ext cx="533400" cy="71437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75</xdr:row>
      <xdr:rowOff>9525</xdr:rowOff>
    </xdr:from>
    <xdr:ext cx="533400" cy="71437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78</xdr:row>
      <xdr:rowOff>9525</xdr:rowOff>
    </xdr:from>
    <xdr:ext cx="533400" cy="71437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79</xdr:row>
      <xdr:rowOff>9525</xdr:rowOff>
    </xdr:from>
    <xdr:ext cx="533400" cy="71437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86</xdr:row>
      <xdr:rowOff>9525</xdr:rowOff>
    </xdr:from>
    <xdr:ext cx="533400" cy="71437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87</xdr:row>
      <xdr:rowOff>9525</xdr:rowOff>
    </xdr:from>
    <xdr:ext cx="533400" cy="71437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88</xdr:row>
      <xdr:rowOff>9525</xdr:rowOff>
    </xdr:from>
    <xdr:ext cx="533400" cy="71437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83</xdr:row>
      <xdr:rowOff>9525</xdr:rowOff>
    </xdr:from>
    <xdr:ext cx="533400" cy="71437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84</xdr:row>
      <xdr:rowOff>9525</xdr:rowOff>
    </xdr:from>
    <xdr:ext cx="533400" cy="71437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85</xdr:row>
      <xdr:rowOff>9525</xdr:rowOff>
    </xdr:from>
    <xdr:ext cx="533400" cy="71437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80</xdr:row>
      <xdr:rowOff>9525</xdr:rowOff>
    </xdr:from>
    <xdr:ext cx="533400" cy="71437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81</xdr:row>
      <xdr:rowOff>9525</xdr:rowOff>
    </xdr:from>
    <xdr:ext cx="533400" cy="71437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82</xdr:row>
      <xdr:rowOff>9525</xdr:rowOff>
    </xdr:from>
    <xdr:ext cx="533400" cy="71437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97</xdr:row>
      <xdr:rowOff>9525</xdr:rowOff>
    </xdr:from>
    <xdr:ext cx="533400" cy="71437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98</xdr:row>
      <xdr:rowOff>9525</xdr:rowOff>
    </xdr:from>
    <xdr:ext cx="533400" cy="71437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99</xdr:row>
      <xdr:rowOff>9525</xdr:rowOff>
    </xdr:from>
    <xdr:ext cx="533400" cy="71437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100</xdr:row>
      <xdr:rowOff>9525</xdr:rowOff>
    </xdr:from>
    <xdr:ext cx="533400" cy="71437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89</xdr:row>
      <xdr:rowOff>9525</xdr:rowOff>
    </xdr:from>
    <xdr:ext cx="533400" cy="71437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90</xdr:row>
      <xdr:rowOff>9525</xdr:rowOff>
    </xdr:from>
    <xdr:ext cx="533400" cy="71437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91</xdr:row>
      <xdr:rowOff>9525</xdr:rowOff>
    </xdr:from>
    <xdr:ext cx="533400" cy="71437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92</xdr:row>
      <xdr:rowOff>9525</xdr:rowOff>
    </xdr:from>
    <xdr:ext cx="533400" cy="71437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93</xdr:row>
      <xdr:rowOff>9525</xdr:rowOff>
    </xdr:from>
    <xdr:ext cx="533400" cy="71437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94</xdr:row>
      <xdr:rowOff>9525</xdr:rowOff>
    </xdr:from>
    <xdr:ext cx="533400" cy="71437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95</xdr:row>
      <xdr:rowOff>9525</xdr:rowOff>
    </xdr:from>
    <xdr:ext cx="533400" cy="71437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96</xdr:row>
      <xdr:rowOff>9525</xdr:rowOff>
    </xdr:from>
    <xdr:ext cx="533400" cy="71437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101</xdr:row>
      <xdr:rowOff>9525</xdr:rowOff>
    </xdr:from>
    <xdr:ext cx="533400" cy="71437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9525</xdr:rowOff>
    </xdr:from>
    <xdr:ext cx="533400" cy="71437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103</xdr:row>
      <xdr:rowOff>9525</xdr:rowOff>
    </xdr:from>
    <xdr:ext cx="533400" cy="71437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104</xdr:row>
      <xdr:rowOff>9525</xdr:rowOff>
    </xdr:from>
    <xdr:ext cx="533400" cy="71437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113</xdr:row>
      <xdr:rowOff>9525</xdr:rowOff>
    </xdr:from>
    <xdr:ext cx="533400" cy="71437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114</xdr:row>
      <xdr:rowOff>9525</xdr:rowOff>
    </xdr:from>
    <xdr:ext cx="533400" cy="71437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115</xdr:row>
      <xdr:rowOff>9525</xdr:rowOff>
    </xdr:from>
    <xdr:ext cx="533400" cy="71437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116</xdr:row>
      <xdr:rowOff>9525</xdr:rowOff>
    </xdr:from>
    <xdr:ext cx="533400" cy="71437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105</xdr:row>
      <xdr:rowOff>9525</xdr:rowOff>
    </xdr:from>
    <xdr:ext cx="533400" cy="71437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106</xdr:row>
      <xdr:rowOff>9525</xdr:rowOff>
    </xdr:from>
    <xdr:ext cx="533400" cy="71437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107</xdr:row>
      <xdr:rowOff>9525</xdr:rowOff>
    </xdr:from>
    <xdr:ext cx="533400" cy="71437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108</xdr:row>
      <xdr:rowOff>9525</xdr:rowOff>
    </xdr:from>
    <xdr:ext cx="533400" cy="714375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109</xdr:row>
      <xdr:rowOff>9525</xdr:rowOff>
    </xdr:from>
    <xdr:ext cx="533400" cy="714375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110</xdr:row>
      <xdr:rowOff>9525</xdr:rowOff>
    </xdr:from>
    <xdr:ext cx="533400" cy="714375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111</xdr:row>
      <xdr:rowOff>9525</xdr:rowOff>
    </xdr:from>
    <xdr:ext cx="533400" cy="714375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112</xdr:row>
      <xdr:rowOff>9525</xdr:rowOff>
    </xdr:from>
    <xdr:ext cx="533400" cy="714375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121</xdr:row>
      <xdr:rowOff>9525</xdr:rowOff>
    </xdr:from>
    <xdr:ext cx="533400" cy="714375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122</xdr:row>
      <xdr:rowOff>9525</xdr:rowOff>
    </xdr:from>
    <xdr:ext cx="533400" cy="714375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117</xdr:row>
      <xdr:rowOff>9525</xdr:rowOff>
    </xdr:from>
    <xdr:ext cx="533400" cy="714375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118</xdr:row>
      <xdr:rowOff>9525</xdr:rowOff>
    </xdr:from>
    <xdr:ext cx="533400" cy="714375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119</xdr:row>
      <xdr:rowOff>9525</xdr:rowOff>
    </xdr:from>
    <xdr:ext cx="533400" cy="714375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120</xdr:row>
      <xdr:rowOff>9525</xdr:rowOff>
    </xdr:from>
    <xdr:ext cx="533400" cy="714375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129</xdr:row>
      <xdr:rowOff>9525</xdr:rowOff>
    </xdr:from>
    <xdr:ext cx="533400" cy="714375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130</xdr:row>
      <xdr:rowOff>9525</xdr:rowOff>
    </xdr:from>
    <xdr:ext cx="533400" cy="714375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131</xdr:row>
      <xdr:rowOff>9525</xdr:rowOff>
    </xdr:from>
    <xdr:ext cx="533400" cy="714375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123</xdr:row>
      <xdr:rowOff>9525</xdr:rowOff>
    </xdr:from>
    <xdr:ext cx="533400" cy="714375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124</xdr:row>
      <xdr:rowOff>9525</xdr:rowOff>
    </xdr:from>
    <xdr:ext cx="533400" cy="714375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125</xdr:row>
      <xdr:rowOff>9525</xdr:rowOff>
    </xdr:from>
    <xdr:ext cx="533400" cy="714375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126</xdr:row>
      <xdr:rowOff>9525</xdr:rowOff>
    </xdr:from>
    <xdr:ext cx="533400" cy="714375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127</xdr:row>
      <xdr:rowOff>9525</xdr:rowOff>
    </xdr:from>
    <xdr:ext cx="533400" cy="714375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128</xdr:row>
      <xdr:rowOff>9525</xdr:rowOff>
    </xdr:from>
    <xdr:ext cx="533400" cy="714375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133</xdr:row>
      <xdr:rowOff>9525</xdr:rowOff>
    </xdr:from>
    <xdr:ext cx="533400" cy="714375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132</xdr:row>
      <xdr:rowOff>9525</xdr:rowOff>
    </xdr:from>
    <xdr:ext cx="533400" cy="714375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136</xdr:row>
      <xdr:rowOff>9525</xdr:rowOff>
    </xdr:from>
    <xdr:ext cx="533400" cy="714375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134</xdr:row>
      <xdr:rowOff>9525</xdr:rowOff>
    </xdr:from>
    <xdr:ext cx="533400" cy="714375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135</xdr:row>
      <xdr:rowOff>9525</xdr:rowOff>
    </xdr:from>
    <xdr:ext cx="533400" cy="714375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141</xdr:row>
      <xdr:rowOff>9525</xdr:rowOff>
    </xdr:from>
    <xdr:ext cx="533400" cy="714375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142</xdr:row>
      <xdr:rowOff>9525</xdr:rowOff>
    </xdr:from>
    <xdr:ext cx="533400" cy="714375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137</xdr:row>
      <xdr:rowOff>9525</xdr:rowOff>
    </xdr:from>
    <xdr:ext cx="533400" cy="714375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138</xdr:row>
      <xdr:rowOff>9525</xdr:rowOff>
    </xdr:from>
    <xdr:ext cx="533400" cy="714375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139</xdr:row>
      <xdr:rowOff>9525</xdr:rowOff>
    </xdr:from>
    <xdr:ext cx="533400" cy="714375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140</xdr:row>
      <xdr:rowOff>9525</xdr:rowOff>
    </xdr:from>
    <xdr:ext cx="533400" cy="714375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146</xdr:row>
      <xdr:rowOff>9525</xdr:rowOff>
    </xdr:from>
    <xdr:ext cx="533400" cy="714375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147</xdr:row>
      <xdr:rowOff>9525</xdr:rowOff>
    </xdr:from>
    <xdr:ext cx="533400" cy="714375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148</xdr:row>
      <xdr:rowOff>9525</xdr:rowOff>
    </xdr:from>
    <xdr:ext cx="533400" cy="714375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149</xdr:row>
      <xdr:rowOff>9525</xdr:rowOff>
    </xdr:from>
    <xdr:ext cx="533400" cy="714375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150</xdr:row>
      <xdr:rowOff>9525</xdr:rowOff>
    </xdr:from>
    <xdr:ext cx="533400" cy="714375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151</xdr:row>
      <xdr:rowOff>9525</xdr:rowOff>
    </xdr:from>
    <xdr:ext cx="533400" cy="714375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143</xdr:row>
      <xdr:rowOff>9525</xdr:rowOff>
    </xdr:from>
    <xdr:ext cx="533400" cy="714375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144</xdr:row>
      <xdr:rowOff>9525</xdr:rowOff>
    </xdr:from>
    <xdr:ext cx="533400" cy="714375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145</xdr:row>
      <xdr:rowOff>9525</xdr:rowOff>
    </xdr:from>
    <xdr:ext cx="533400" cy="714375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154</xdr:row>
      <xdr:rowOff>9525</xdr:rowOff>
    </xdr:from>
    <xdr:ext cx="533400" cy="714375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155</xdr:row>
      <xdr:rowOff>9525</xdr:rowOff>
    </xdr:from>
    <xdr:ext cx="533400" cy="714375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156</xdr:row>
      <xdr:rowOff>9525</xdr:rowOff>
    </xdr:from>
    <xdr:ext cx="533400" cy="714375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157</xdr:row>
      <xdr:rowOff>9525</xdr:rowOff>
    </xdr:from>
    <xdr:ext cx="533400" cy="714375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158</xdr:row>
      <xdr:rowOff>9525</xdr:rowOff>
    </xdr:from>
    <xdr:ext cx="533400" cy="714375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159</xdr:row>
      <xdr:rowOff>9525</xdr:rowOff>
    </xdr:from>
    <xdr:ext cx="533400" cy="714375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152</xdr:row>
      <xdr:rowOff>9525</xdr:rowOff>
    </xdr:from>
    <xdr:ext cx="533400" cy="714375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153</xdr:row>
      <xdr:rowOff>9525</xdr:rowOff>
    </xdr:from>
    <xdr:ext cx="533400" cy="714375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160</xdr:row>
      <xdr:rowOff>9525</xdr:rowOff>
    </xdr:from>
    <xdr:ext cx="533400" cy="714375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161</xdr:row>
      <xdr:rowOff>9525</xdr:rowOff>
    </xdr:from>
    <xdr:ext cx="533400" cy="714375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162</xdr:row>
      <xdr:rowOff>9525</xdr:rowOff>
    </xdr:from>
    <xdr:ext cx="533400" cy="714375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163</xdr:row>
      <xdr:rowOff>9525</xdr:rowOff>
    </xdr:from>
    <xdr:ext cx="533400" cy="714375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164</xdr:row>
      <xdr:rowOff>9525</xdr:rowOff>
    </xdr:from>
    <xdr:ext cx="533400" cy="714375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165</xdr:row>
      <xdr:rowOff>9525</xdr:rowOff>
    </xdr:from>
    <xdr:ext cx="533400" cy="714375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166</xdr:row>
      <xdr:rowOff>9525</xdr:rowOff>
    </xdr:from>
    <xdr:ext cx="533400" cy="714375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167</xdr:row>
      <xdr:rowOff>9525</xdr:rowOff>
    </xdr:from>
    <xdr:ext cx="533400" cy="714375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168</xdr:row>
      <xdr:rowOff>9525</xdr:rowOff>
    </xdr:from>
    <xdr:ext cx="533400" cy="714375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171</xdr:row>
      <xdr:rowOff>9525</xdr:rowOff>
    </xdr:from>
    <xdr:ext cx="533400" cy="714375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169</xdr:row>
      <xdr:rowOff>9525</xdr:rowOff>
    </xdr:from>
    <xdr:ext cx="533400" cy="714375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170</xdr:row>
      <xdr:rowOff>9525</xdr:rowOff>
    </xdr:from>
    <xdr:ext cx="533400" cy="714375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176</xdr:row>
      <xdr:rowOff>9525</xdr:rowOff>
    </xdr:from>
    <xdr:ext cx="533400" cy="714375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177</xdr:row>
      <xdr:rowOff>9525</xdr:rowOff>
    </xdr:from>
    <xdr:ext cx="533400" cy="714375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172</xdr:row>
      <xdr:rowOff>9525</xdr:rowOff>
    </xdr:from>
    <xdr:ext cx="533400" cy="714375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173</xdr:row>
      <xdr:rowOff>9525</xdr:rowOff>
    </xdr:from>
    <xdr:ext cx="533400" cy="714375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174</xdr:row>
      <xdr:rowOff>9525</xdr:rowOff>
    </xdr:from>
    <xdr:ext cx="533400" cy="714375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175</xdr:row>
      <xdr:rowOff>9525</xdr:rowOff>
    </xdr:from>
    <xdr:ext cx="533400" cy="714375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178</xdr:row>
      <xdr:rowOff>9525</xdr:rowOff>
    </xdr:from>
    <xdr:ext cx="533400" cy="714375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179</xdr:row>
      <xdr:rowOff>9525</xdr:rowOff>
    </xdr:from>
    <xdr:ext cx="533400" cy="714375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180</xdr:row>
      <xdr:rowOff>9525</xdr:rowOff>
    </xdr:from>
    <xdr:ext cx="533400" cy="714375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181</xdr:row>
      <xdr:rowOff>9525</xdr:rowOff>
    </xdr:from>
    <xdr:ext cx="533400" cy="714375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182</xdr:row>
      <xdr:rowOff>9525</xdr:rowOff>
    </xdr:from>
    <xdr:ext cx="533400" cy="714375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183</xdr:row>
      <xdr:rowOff>9525</xdr:rowOff>
    </xdr:from>
    <xdr:ext cx="533400" cy="714375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184</xdr:row>
      <xdr:rowOff>9525</xdr:rowOff>
    </xdr:from>
    <xdr:ext cx="533400" cy="714375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185</xdr:row>
      <xdr:rowOff>9525</xdr:rowOff>
    </xdr:from>
    <xdr:ext cx="533400" cy="714375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186</xdr:row>
      <xdr:rowOff>9525</xdr:rowOff>
    </xdr:from>
    <xdr:ext cx="533400" cy="714375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189</xdr:row>
      <xdr:rowOff>9525</xdr:rowOff>
    </xdr:from>
    <xdr:ext cx="533400" cy="714375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190</xdr:row>
      <xdr:rowOff>9525</xdr:rowOff>
    </xdr:from>
    <xdr:ext cx="533400" cy="714375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187</xdr:row>
      <xdr:rowOff>9525</xdr:rowOff>
    </xdr:from>
    <xdr:ext cx="533400" cy="714375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188</xdr:row>
      <xdr:rowOff>9525</xdr:rowOff>
    </xdr:from>
    <xdr:ext cx="533400" cy="714375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9525</xdr:rowOff>
    </xdr:from>
    <xdr:ext cx="533400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</xdr:row>
      <xdr:rowOff>9525</xdr:rowOff>
    </xdr:from>
    <xdr:ext cx="533400" cy="714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</xdr:row>
      <xdr:rowOff>9525</xdr:rowOff>
    </xdr:from>
    <xdr:ext cx="533400" cy="7143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533400" cy="7143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533400" cy="7143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33400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533400" cy="7143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533400" cy="7143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533400" cy="7143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533400" cy="7143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533400" cy="7143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533400" cy="7143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533400" cy="7143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533400" cy="7143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533400" cy="7143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533400" cy="7143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533400" cy="7143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533400" cy="7143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533400" cy="7143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533400" cy="7143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533400" cy="7143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533400" cy="7143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533400" cy="7143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533400" cy="7143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533400" cy="7143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533400" cy="7143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533400" cy="7143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533400" cy="7143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533400" cy="7143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533400" cy="7143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533400" cy="7143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533400" cy="7143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533400" cy="71437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533400" cy="71437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533400" cy="71437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533400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533400" cy="714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533400" cy="7143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33400" cy="7143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533400" cy="7143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533400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533400" cy="7143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533400" cy="71437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533400" cy="7143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533400" cy="71437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533400" cy="7143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533400" cy="7143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533400" cy="71437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533400" cy="7143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533400" cy="71437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533400" cy="71437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533400" cy="7143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533400" cy="71437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533400" cy="7143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533400" cy="71437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533400" cy="71437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533400" cy="7143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533400" cy="71437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533400" cy="7143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533400" cy="71437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533400" cy="71437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533400" cy="7143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533400" cy="7143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533400" cy="7143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533400" cy="7143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533400" cy="71437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533400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533400" cy="714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533400" cy="7143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33400" cy="7143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223"/>
  <sheetViews>
    <sheetView topLeftCell="A94" zoomScaleNormal="100" workbookViewId="0">
      <selection activeCell="B104" sqref="B104"/>
    </sheetView>
  </sheetViews>
  <sheetFormatPr baseColWidth="10" defaultColWidth="8.83203125" defaultRowHeight="16" x14ac:dyDescent="0.2"/>
  <cols>
    <col min="1" max="1" width="7.33203125" customWidth="1"/>
    <col min="2" max="2" width="47.1640625" bestFit="1" customWidth="1"/>
    <col min="3" max="3" width="13.83203125" bestFit="1" customWidth="1"/>
    <col min="4" max="4" width="28" bestFit="1" customWidth="1"/>
    <col min="5" max="5" width="10.5" hidden="1" customWidth="1"/>
    <col min="6" max="6" width="10.1640625" hidden="1" customWidth="1"/>
    <col min="7" max="7" width="47.1640625" bestFit="1" customWidth="1"/>
    <col min="8" max="8" width="13.83203125" hidden="1" customWidth="1"/>
    <col min="9" max="9" width="189.5" hidden="1" customWidth="1"/>
    <col min="10" max="10" width="120.1640625" hidden="1" customWidth="1"/>
    <col min="11" max="11" width="14.83203125" hidden="1" customWidth="1"/>
    <col min="12" max="12" width="12.5" hidden="1" customWidth="1"/>
    <col min="13" max="13" width="17.33203125" bestFit="1" customWidth="1"/>
    <col min="14" max="14" width="1.5" hidden="1" customWidth="1"/>
    <col min="15" max="15" width="7.83203125" hidden="1" customWidth="1"/>
    <col min="16" max="16" width="3" hidden="1" customWidth="1"/>
    <col min="17" max="17" width="1.83203125" hidden="1" customWidth="1"/>
    <col min="18" max="18" width="2.6640625" hidden="1" customWidth="1"/>
    <col min="19" max="19" width="1.83203125" hidden="1" customWidth="1"/>
    <col min="20" max="20" width="3" hidden="1" customWidth="1"/>
    <col min="21" max="21" width="4.1640625" hidden="1" customWidth="1"/>
    <col min="22" max="22" width="16.6640625" bestFit="1" customWidth="1"/>
    <col min="23" max="23" width="5.33203125" hidden="1" customWidth="1"/>
    <col min="24" max="24" width="14.33203125" hidden="1" customWidth="1"/>
    <col min="25" max="25" width="14.5" hidden="1" customWidth="1"/>
    <col min="26" max="26" width="8.6640625" hidden="1" customWidth="1"/>
    <col min="27" max="27" width="12" hidden="1" customWidth="1"/>
    <col min="28" max="28" width="19" hidden="1" customWidth="1"/>
    <col min="29" max="29" width="20.6640625" hidden="1" customWidth="1"/>
    <col min="30" max="30" width="16.5" hidden="1" customWidth="1"/>
    <col min="130" max="144" width="9.1640625" hidden="1"/>
  </cols>
  <sheetData>
    <row r="1" spans="1:144" x14ac:dyDescent="0.2">
      <c r="A1" s="1" t="s">
        <v>0</v>
      </c>
      <c r="B1" s="1" t="s">
        <v>1</v>
      </c>
      <c r="J1" s="4" t="s">
        <v>2</v>
      </c>
      <c r="K1" s="4">
        <v>946012</v>
      </c>
    </row>
    <row r="2" spans="1:144" x14ac:dyDescent="0.2">
      <c r="A2" s="2" t="s">
        <v>3</v>
      </c>
      <c r="B2" s="2" t="s">
        <v>4</v>
      </c>
      <c r="J2" s="4">
        <v>0</v>
      </c>
      <c r="K2" s="4">
        <v>946012</v>
      </c>
    </row>
    <row r="3" spans="1:144" x14ac:dyDescent="0.2">
      <c r="A3" s="2" t="s">
        <v>5</v>
      </c>
      <c r="B3" s="2"/>
      <c r="J3" s="4">
        <v>344674</v>
      </c>
      <c r="K3" s="4">
        <v>262329</v>
      </c>
      <c r="N3" s="36"/>
    </row>
    <row r="4" spans="1:144" x14ac:dyDescent="0.2">
      <c r="A4" s="2" t="s">
        <v>6</v>
      </c>
      <c r="B4" s="2"/>
      <c r="J4" s="4" t="s">
        <v>7</v>
      </c>
      <c r="K4" s="4">
        <v>1</v>
      </c>
      <c r="N4" s="36"/>
    </row>
    <row r="5" spans="1:144" x14ac:dyDescent="0.2">
      <c r="A5" s="2" t="s">
        <v>8</v>
      </c>
      <c r="B5" s="2" t="s">
        <v>9</v>
      </c>
      <c r="J5" s="4">
        <v>1090057</v>
      </c>
    </row>
    <row r="6" spans="1:144" x14ac:dyDescent="0.2">
      <c r="A6" s="3" t="s">
        <v>10</v>
      </c>
      <c r="B6" s="3" t="s">
        <v>11</v>
      </c>
      <c r="J6" s="4">
        <v>279268</v>
      </c>
    </row>
    <row r="7" spans="1:144" x14ac:dyDescent="0.2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25</v>
      </c>
      <c r="O7" s="5" t="s">
        <v>26</v>
      </c>
      <c r="P7" s="5" t="s">
        <v>27</v>
      </c>
      <c r="Q7" s="5" t="s">
        <v>28</v>
      </c>
      <c r="R7" s="5" t="s">
        <v>29</v>
      </c>
      <c r="S7" s="5" t="s">
        <v>30</v>
      </c>
      <c r="T7" s="5" t="s">
        <v>31</v>
      </c>
      <c r="U7" s="5" t="s">
        <v>32</v>
      </c>
      <c r="V7" s="5" t="s">
        <v>33</v>
      </c>
      <c r="W7" s="5" t="s">
        <v>34</v>
      </c>
      <c r="X7" s="5" t="s">
        <v>35</v>
      </c>
      <c r="Y7" s="5" t="s">
        <v>36</v>
      </c>
      <c r="Z7" s="5" t="s">
        <v>37</v>
      </c>
      <c r="AA7" s="5" t="s">
        <v>38</v>
      </c>
      <c r="AB7" s="5" t="s">
        <v>39</v>
      </c>
      <c r="AC7" s="5" t="s">
        <v>40</v>
      </c>
      <c r="AD7" s="5" t="s">
        <v>41</v>
      </c>
      <c r="DZ7" t="s">
        <v>42</v>
      </c>
      <c r="EA7" t="s">
        <v>43</v>
      </c>
      <c r="EC7" t="s">
        <v>44</v>
      </c>
      <c r="ED7" t="s">
        <v>45</v>
      </c>
      <c r="EE7" t="s">
        <v>44</v>
      </c>
      <c r="EF7" t="s">
        <v>45</v>
      </c>
      <c r="EG7" t="s">
        <v>44</v>
      </c>
      <c r="EH7" t="s">
        <v>45</v>
      </c>
      <c r="EI7" t="s">
        <v>44</v>
      </c>
      <c r="EJ7" t="s">
        <v>45</v>
      </c>
      <c r="EK7" t="s">
        <v>44</v>
      </c>
      <c r="EL7" t="s">
        <v>45</v>
      </c>
      <c r="EM7" t="s">
        <v>44</v>
      </c>
      <c r="EN7" t="s">
        <v>45</v>
      </c>
    </row>
    <row r="8" spans="1:144" ht="57.75" customHeight="1" x14ac:dyDescent="0.2">
      <c r="A8" s="7"/>
      <c r="B8" s="9" t="s">
        <v>46</v>
      </c>
      <c r="C8" s="9" t="s">
        <v>47</v>
      </c>
      <c r="D8" s="9" t="s">
        <v>48</v>
      </c>
      <c r="E8" s="9" t="s">
        <v>49</v>
      </c>
      <c r="F8" s="9" t="s">
        <v>50</v>
      </c>
      <c r="G8" s="9" t="s">
        <v>46</v>
      </c>
      <c r="H8" s="9" t="s">
        <v>47</v>
      </c>
      <c r="I8" s="9" t="s">
        <v>51</v>
      </c>
      <c r="J8" s="9" t="s">
        <v>52</v>
      </c>
      <c r="K8" s="9" t="s">
        <v>53</v>
      </c>
      <c r="L8" s="9" t="s">
        <v>54</v>
      </c>
      <c r="M8" s="10" t="s">
        <v>26</v>
      </c>
      <c r="N8" s="11"/>
      <c r="O8" s="6"/>
      <c r="P8" s="12"/>
      <c r="Q8" s="12"/>
      <c r="R8" s="12"/>
      <c r="S8" s="12"/>
      <c r="T8" s="12"/>
      <c r="U8" s="12"/>
      <c r="V8" s="13">
        <v>250</v>
      </c>
      <c r="W8" s="14">
        <f t="shared" ref="W8:W71" si="0">(SUM(N8:U8))</f>
        <v>0</v>
      </c>
      <c r="X8" s="14"/>
      <c r="Y8" s="14"/>
      <c r="Z8" s="15"/>
      <c r="AA8" s="16"/>
      <c r="AB8" s="13" t="e">
        <f xml:space="preserve"> IF(W8&gt;-1, IF(OR(NOT(ISERROR( SEARCH("-",#REF!))), NOT(ISERROR(SEARCH("-", IF(ISBLANK(Z8),0,Z8))))),FIXED(FIXED( IF(NOT(ISERROR( SEARCH("-",#REF!))), TRIM(LEFT(#REF!, SEARCH("-",#REF!, 1)-1)),#REF!), 2, FALSE) - FIXED(IF(NOT(ISERROR(SEARCH("-", IF(ISBLANK(Z8),0,Z8)))), TRIM(LEFT(IF(ISBLANK(Z8),0,Z8), SEARCH("-", IF(ISBLANK(Z8),0,Z8), 1)-1)), IF(ISBLANK(Z8),0,Z8)), 2, FALSE), 2, FALSE)&amp;" - "&amp;FIXED(FIXED( IF(NOT(ISERROR( SEARCH("-",#REF!))), TRIM(RIGHT(#REF!, SEARCH("-",#REF!, 1)-1)),#REF!), 2, FALSE) - FIXED(IF(NOT(ISERROR(SEARCH("-", IF(ISBLANK(Z8),0,Z8)))), TRIM(RIGHT(IF(ISBLANK(Z8),0,Z8), SEARCH("-", IF(ISBLANK(Z8),0,Z8), 1)-1)), IF(ISBLANK(Z8),0,Z8)), 2, FALSE), 2, FALSE),FIXED(#REF!-IF(ISBLANK(Z8),0,Z8), 2, FALSE)),#REF!)</f>
        <v>#REF!</v>
      </c>
      <c r="AC8" s="13">
        <f t="shared" ref="AC8:AC16" si="1">SUM(O8*EC8,N8*DZ8)*(1-AA8)</f>
        <v>0</v>
      </c>
      <c r="AD8" s="13">
        <f t="shared" ref="AD8:AD16" si="2">SUM(O8*ED8,N8*EA8)</f>
        <v>0</v>
      </c>
      <c r="DZ8">
        <v>100</v>
      </c>
      <c r="EA8">
        <v>250</v>
      </c>
      <c r="EC8">
        <v>100</v>
      </c>
      <c r="ED8">
        <v>250</v>
      </c>
    </row>
    <row r="9" spans="1:144" ht="57.75" customHeight="1" x14ac:dyDescent="0.2">
      <c r="A9" s="7"/>
      <c r="B9" s="9" t="s">
        <v>46</v>
      </c>
      <c r="C9" s="9" t="s">
        <v>47</v>
      </c>
      <c r="D9" s="9" t="s">
        <v>55</v>
      </c>
      <c r="E9" s="9" t="s">
        <v>56</v>
      </c>
      <c r="F9" s="9" t="s">
        <v>57</v>
      </c>
      <c r="G9" s="9" t="s">
        <v>46</v>
      </c>
      <c r="H9" s="9" t="s">
        <v>47</v>
      </c>
      <c r="I9" s="9" t="s">
        <v>51</v>
      </c>
      <c r="J9" s="9" t="s">
        <v>52</v>
      </c>
      <c r="K9" s="9" t="s">
        <v>53</v>
      </c>
      <c r="L9" s="9" t="s">
        <v>54</v>
      </c>
      <c r="M9" s="10" t="s">
        <v>26</v>
      </c>
      <c r="N9" s="11"/>
      <c r="O9" s="6"/>
      <c r="P9" s="17"/>
      <c r="Q9" s="17"/>
      <c r="R9" s="17"/>
      <c r="S9" s="17"/>
      <c r="T9" s="17"/>
      <c r="U9" s="17"/>
      <c r="V9" s="13">
        <v>250</v>
      </c>
      <c r="W9" s="14">
        <f t="shared" si="0"/>
        <v>0</v>
      </c>
      <c r="X9" s="14"/>
      <c r="Y9" s="14"/>
      <c r="Z9" s="15"/>
      <c r="AA9" s="16"/>
      <c r="AB9" s="13" t="e">
        <f xml:space="preserve"> IF(W9&gt;-1, IF(OR(NOT(ISERROR( SEARCH("-",#REF!))), NOT(ISERROR(SEARCH("-", IF(ISBLANK(Z9),0,Z9))))),FIXED(FIXED( IF(NOT(ISERROR( SEARCH("-",#REF!))), TRIM(LEFT(#REF!, SEARCH("-",#REF!, 1)-1)),#REF!), 2, FALSE) - FIXED(IF(NOT(ISERROR(SEARCH("-", IF(ISBLANK(Z9),0,Z9)))), TRIM(LEFT(IF(ISBLANK(Z9),0,Z9), SEARCH("-", IF(ISBLANK(Z9),0,Z9), 1)-1)), IF(ISBLANK(Z9),0,Z9)), 2, FALSE), 2, FALSE)&amp;" - "&amp;FIXED(FIXED( IF(NOT(ISERROR( SEARCH("-",#REF!))), TRIM(RIGHT(#REF!, SEARCH("-",#REF!, 1)-1)),#REF!), 2, FALSE) - FIXED(IF(NOT(ISERROR(SEARCH("-", IF(ISBLANK(Z9),0,Z9)))), TRIM(RIGHT(IF(ISBLANK(Z9),0,Z9), SEARCH("-", IF(ISBLANK(Z9),0,Z9), 1)-1)), IF(ISBLANK(Z9),0,Z9)), 2, FALSE), 2, FALSE),FIXED(#REF!-IF(ISBLANK(Z9),0,Z9), 2, FALSE)),#REF!)</f>
        <v>#REF!</v>
      </c>
      <c r="AC9" s="13">
        <f t="shared" si="1"/>
        <v>0</v>
      </c>
      <c r="AD9" s="13">
        <f t="shared" si="2"/>
        <v>0</v>
      </c>
      <c r="DZ9">
        <v>100</v>
      </c>
      <c r="EA9">
        <v>250</v>
      </c>
      <c r="EC9">
        <v>100</v>
      </c>
      <c r="ED9">
        <v>250</v>
      </c>
    </row>
    <row r="10" spans="1:144" ht="57.75" customHeight="1" x14ac:dyDescent="0.2">
      <c r="A10" s="7"/>
      <c r="B10" s="9" t="s">
        <v>84</v>
      </c>
      <c r="C10" s="9" t="s">
        <v>85</v>
      </c>
      <c r="D10" s="9" t="s">
        <v>60</v>
      </c>
      <c r="E10" s="9" t="s">
        <v>61</v>
      </c>
      <c r="F10" s="9" t="s">
        <v>86</v>
      </c>
      <c r="G10" s="9" t="s">
        <v>84</v>
      </c>
      <c r="H10" s="9" t="s">
        <v>85</v>
      </c>
      <c r="I10" s="9" t="s">
        <v>63</v>
      </c>
      <c r="J10" s="9" t="s">
        <v>52</v>
      </c>
      <c r="K10" s="9" t="s">
        <v>53</v>
      </c>
      <c r="L10" s="9" t="s">
        <v>54</v>
      </c>
      <c r="M10" s="10" t="s">
        <v>26</v>
      </c>
      <c r="N10" s="11"/>
      <c r="O10" s="6"/>
      <c r="P10" s="17"/>
      <c r="Q10" s="17"/>
      <c r="R10" s="17"/>
      <c r="S10" s="17"/>
      <c r="T10" s="17"/>
      <c r="U10" s="17"/>
      <c r="V10" s="13">
        <v>32</v>
      </c>
      <c r="W10" s="14">
        <f t="shared" si="0"/>
        <v>0</v>
      </c>
      <c r="X10" s="14"/>
      <c r="Y10" s="14"/>
      <c r="Z10" s="15"/>
      <c r="AA10" s="16"/>
      <c r="AB10" s="13" t="e">
        <f xml:space="preserve"> IF(W10&gt;-1, IF(OR(NOT(ISERROR( SEARCH("-",#REF!))), NOT(ISERROR(SEARCH("-", IF(ISBLANK(Z10),0,Z10))))),FIXED(FIXED( IF(NOT(ISERROR( SEARCH("-",#REF!))), TRIM(LEFT(#REF!, SEARCH("-",#REF!, 1)-1)),#REF!), 2, FALSE) - FIXED(IF(NOT(ISERROR(SEARCH("-", IF(ISBLANK(Z10),0,Z10)))), TRIM(LEFT(IF(ISBLANK(Z10),0,Z10), SEARCH("-", IF(ISBLANK(Z10),0,Z10), 1)-1)), IF(ISBLANK(Z10),0,Z10)), 2, FALSE), 2, FALSE)&amp;" - "&amp;FIXED(FIXED( IF(NOT(ISERROR( SEARCH("-",#REF!))), TRIM(RIGHT(#REF!, SEARCH("-",#REF!, 1)-1)),#REF!), 2, FALSE) - FIXED(IF(NOT(ISERROR(SEARCH("-", IF(ISBLANK(Z10),0,Z10)))), TRIM(RIGHT(IF(ISBLANK(Z10),0,Z10), SEARCH("-", IF(ISBLANK(Z10),0,Z10), 1)-1)), IF(ISBLANK(Z10),0,Z10)), 2, FALSE), 2, FALSE),FIXED(#REF!-IF(ISBLANK(Z10),0,Z10), 2, FALSE)),#REF!)</f>
        <v>#REF!</v>
      </c>
      <c r="AC10" s="13">
        <f t="shared" si="1"/>
        <v>0</v>
      </c>
      <c r="AD10" s="13">
        <f t="shared" si="2"/>
        <v>0</v>
      </c>
      <c r="DZ10">
        <v>76</v>
      </c>
      <c r="EA10">
        <v>190</v>
      </c>
      <c r="EC10">
        <v>76</v>
      </c>
      <c r="ED10">
        <v>190</v>
      </c>
    </row>
    <row r="11" spans="1:144" ht="57.75" customHeight="1" x14ac:dyDescent="0.2">
      <c r="A11" s="7"/>
      <c r="B11" s="9" t="s">
        <v>58</v>
      </c>
      <c r="C11" s="9" t="s">
        <v>59</v>
      </c>
      <c r="D11" s="9" t="s">
        <v>60</v>
      </c>
      <c r="E11" s="9" t="s">
        <v>61</v>
      </c>
      <c r="F11" s="9" t="s">
        <v>62</v>
      </c>
      <c r="G11" s="9" t="s">
        <v>58</v>
      </c>
      <c r="H11" s="9" t="s">
        <v>59</v>
      </c>
      <c r="I11" s="9" t="s">
        <v>63</v>
      </c>
      <c r="J11" s="9" t="s">
        <v>64</v>
      </c>
      <c r="K11" s="9" t="s">
        <v>53</v>
      </c>
      <c r="L11" s="9" t="s">
        <v>54</v>
      </c>
      <c r="M11" s="10" t="s">
        <v>26</v>
      </c>
      <c r="N11" s="11"/>
      <c r="O11" s="35"/>
      <c r="P11" s="17"/>
      <c r="Q11" s="34"/>
      <c r="R11" s="34"/>
      <c r="S11" s="34"/>
      <c r="T11" s="34"/>
      <c r="U11" s="17"/>
      <c r="V11" s="13">
        <v>190</v>
      </c>
      <c r="W11" s="14">
        <f t="shared" si="0"/>
        <v>0</v>
      </c>
      <c r="X11" s="14"/>
      <c r="Y11" s="14"/>
      <c r="Z11" s="15"/>
      <c r="AA11" s="16"/>
      <c r="AB11" s="13" t="e">
        <f xml:space="preserve"> IF(W11&gt;-1, IF(OR(NOT(ISERROR( SEARCH("-",#REF!))), NOT(ISERROR(SEARCH("-", IF(ISBLANK(Z11),0,Z11))))),FIXED(FIXED( IF(NOT(ISERROR( SEARCH("-",#REF!))), TRIM(LEFT(#REF!, SEARCH("-",#REF!, 1)-1)),#REF!), 2, FALSE) - FIXED(IF(NOT(ISERROR(SEARCH("-", IF(ISBLANK(Z11),0,Z11)))), TRIM(LEFT(IF(ISBLANK(Z11),0,Z11), SEARCH("-", IF(ISBLANK(Z11),0,Z11), 1)-1)), IF(ISBLANK(Z11),0,Z11)), 2, FALSE), 2, FALSE)&amp;" - "&amp;FIXED(FIXED( IF(NOT(ISERROR( SEARCH("-",#REF!))), TRIM(RIGHT(#REF!, SEARCH("-",#REF!, 1)-1)),#REF!), 2, FALSE) - FIXED(IF(NOT(ISERROR(SEARCH("-", IF(ISBLANK(Z11),0,Z11)))), TRIM(RIGHT(IF(ISBLANK(Z11),0,Z11), SEARCH("-", IF(ISBLANK(Z11),0,Z11), 1)-1)), IF(ISBLANK(Z11),0,Z11)), 2, FALSE), 2, FALSE),FIXED(#REF!-IF(ISBLANK(Z11),0,Z11), 2, FALSE)),#REF!)</f>
        <v>#REF!</v>
      </c>
      <c r="AC11" s="13">
        <f t="shared" si="1"/>
        <v>0</v>
      </c>
      <c r="AD11" s="13">
        <f t="shared" si="2"/>
        <v>0</v>
      </c>
      <c r="DZ11">
        <v>156</v>
      </c>
      <c r="EA11">
        <v>390</v>
      </c>
      <c r="EC11">
        <v>156</v>
      </c>
      <c r="ED11">
        <v>390</v>
      </c>
      <c r="EE11">
        <v>156</v>
      </c>
      <c r="EF11">
        <v>390</v>
      </c>
      <c r="EG11">
        <v>156</v>
      </c>
      <c r="EH11">
        <v>390</v>
      </c>
      <c r="EI11">
        <v>156</v>
      </c>
      <c r="EJ11">
        <v>390</v>
      </c>
    </row>
    <row r="12" spans="1:144" ht="57.75" customHeight="1" x14ac:dyDescent="0.2">
      <c r="A12" s="7"/>
      <c r="B12" s="9" t="s">
        <v>72</v>
      </c>
      <c r="C12" s="9" t="s">
        <v>73</v>
      </c>
      <c r="D12" s="9" t="s">
        <v>60</v>
      </c>
      <c r="E12" s="9" t="s">
        <v>61</v>
      </c>
      <c r="F12" s="9" t="s">
        <v>74</v>
      </c>
      <c r="G12" s="9" t="s">
        <v>72</v>
      </c>
      <c r="H12" s="9" t="s">
        <v>73</v>
      </c>
      <c r="I12" s="9" t="s">
        <v>63</v>
      </c>
      <c r="J12" s="9" t="s">
        <v>52</v>
      </c>
      <c r="K12" s="9" t="s">
        <v>53</v>
      </c>
      <c r="L12" s="9" t="s">
        <v>54</v>
      </c>
      <c r="M12" s="10" t="s">
        <v>26</v>
      </c>
      <c r="N12" s="11"/>
      <c r="O12" s="6"/>
      <c r="P12" s="17"/>
      <c r="Q12" s="17"/>
      <c r="R12" s="17"/>
      <c r="S12" s="17"/>
      <c r="T12" s="17"/>
      <c r="U12" s="17"/>
      <c r="V12" s="13">
        <v>150</v>
      </c>
      <c r="W12" s="14">
        <f t="shared" si="0"/>
        <v>0</v>
      </c>
      <c r="X12" s="14"/>
      <c r="Y12" s="14"/>
      <c r="Z12" s="15"/>
      <c r="AA12" s="16"/>
      <c r="AB12" s="13" t="e">
        <f xml:space="preserve"> IF(W12&gt;-1, IF(OR(NOT(ISERROR( SEARCH("-",#REF!))), NOT(ISERROR(SEARCH("-", IF(ISBLANK(Z12),0,Z12))))),FIXED(FIXED( IF(NOT(ISERROR( SEARCH("-",#REF!))), TRIM(LEFT(#REF!, SEARCH("-",#REF!, 1)-1)),#REF!), 2, FALSE) - FIXED(IF(NOT(ISERROR(SEARCH("-", IF(ISBLANK(Z12),0,Z12)))), TRIM(LEFT(IF(ISBLANK(Z12),0,Z12), SEARCH("-", IF(ISBLANK(Z12),0,Z12), 1)-1)), IF(ISBLANK(Z12),0,Z12)), 2, FALSE), 2, FALSE)&amp;" - "&amp;FIXED(FIXED( IF(NOT(ISERROR( SEARCH("-",#REF!))), TRIM(RIGHT(#REF!, SEARCH("-",#REF!, 1)-1)),#REF!), 2, FALSE) - FIXED(IF(NOT(ISERROR(SEARCH("-", IF(ISBLANK(Z12),0,Z12)))), TRIM(RIGHT(IF(ISBLANK(Z12),0,Z12), SEARCH("-", IF(ISBLANK(Z12),0,Z12), 1)-1)), IF(ISBLANK(Z12),0,Z12)), 2, FALSE), 2, FALSE),FIXED(#REF!-IF(ISBLANK(Z12),0,Z12), 2, FALSE)),#REF!)</f>
        <v>#REF!</v>
      </c>
      <c r="AC12" s="13">
        <f t="shared" si="1"/>
        <v>0</v>
      </c>
      <c r="AD12" s="13">
        <f t="shared" si="2"/>
        <v>0</v>
      </c>
      <c r="DZ12">
        <v>48</v>
      </c>
      <c r="EA12">
        <v>120</v>
      </c>
      <c r="EC12">
        <v>48</v>
      </c>
      <c r="ED12">
        <v>120</v>
      </c>
    </row>
    <row r="13" spans="1:144" ht="57.75" customHeight="1" x14ac:dyDescent="0.2">
      <c r="A13" s="7"/>
      <c r="B13" s="9" t="s">
        <v>75</v>
      </c>
      <c r="C13" s="9" t="s">
        <v>76</v>
      </c>
      <c r="D13" s="9" t="s">
        <v>60</v>
      </c>
      <c r="E13" s="9" t="s">
        <v>61</v>
      </c>
      <c r="F13" s="9" t="s">
        <v>77</v>
      </c>
      <c r="G13" s="9" t="s">
        <v>75</v>
      </c>
      <c r="H13" s="9" t="s">
        <v>76</v>
      </c>
      <c r="I13" s="9" t="s">
        <v>63</v>
      </c>
      <c r="J13" s="9" t="s">
        <v>52</v>
      </c>
      <c r="K13" s="9" t="s">
        <v>53</v>
      </c>
      <c r="L13" s="9" t="s">
        <v>54</v>
      </c>
      <c r="M13" s="10" t="s">
        <v>26</v>
      </c>
      <c r="N13" s="11"/>
      <c r="O13" s="6"/>
      <c r="P13" s="17"/>
      <c r="Q13" s="17"/>
      <c r="R13" s="17"/>
      <c r="S13" s="17"/>
      <c r="T13" s="17"/>
      <c r="U13" s="17"/>
      <c r="V13" s="13">
        <v>70</v>
      </c>
      <c r="W13" s="14">
        <f t="shared" si="0"/>
        <v>0</v>
      </c>
      <c r="X13" s="14"/>
      <c r="Y13" s="14"/>
      <c r="Z13" s="15"/>
      <c r="AA13" s="16"/>
      <c r="AB13" s="13" t="e">
        <f xml:space="preserve"> IF(W13&gt;-1, IF(OR(NOT(ISERROR( SEARCH("-",#REF!))), NOT(ISERROR(SEARCH("-", IF(ISBLANK(Z13),0,Z13))))),FIXED(FIXED( IF(NOT(ISERROR( SEARCH("-",#REF!))), TRIM(LEFT(#REF!, SEARCH("-",#REF!, 1)-1)),#REF!), 2, FALSE) - FIXED(IF(NOT(ISERROR(SEARCH("-", IF(ISBLANK(Z13),0,Z13)))), TRIM(LEFT(IF(ISBLANK(Z13),0,Z13), SEARCH("-", IF(ISBLANK(Z13),0,Z13), 1)-1)), IF(ISBLANK(Z13),0,Z13)), 2, FALSE), 2, FALSE)&amp;" - "&amp;FIXED(FIXED( IF(NOT(ISERROR( SEARCH("-",#REF!))), TRIM(RIGHT(#REF!, SEARCH("-",#REF!, 1)-1)),#REF!), 2, FALSE) - FIXED(IF(NOT(ISERROR(SEARCH("-", IF(ISBLANK(Z13),0,Z13)))), TRIM(RIGHT(IF(ISBLANK(Z13),0,Z13), SEARCH("-", IF(ISBLANK(Z13),0,Z13), 1)-1)), IF(ISBLANK(Z13),0,Z13)), 2, FALSE), 2, FALSE),FIXED(#REF!-IF(ISBLANK(Z13),0,Z13), 2, FALSE)),#REF!)</f>
        <v>#REF!</v>
      </c>
      <c r="AC13" s="13">
        <f t="shared" si="1"/>
        <v>0</v>
      </c>
      <c r="AD13" s="13">
        <f t="shared" si="2"/>
        <v>0</v>
      </c>
      <c r="DZ13">
        <v>60</v>
      </c>
      <c r="EA13">
        <v>150</v>
      </c>
      <c r="EC13">
        <v>60</v>
      </c>
      <c r="ED13">
        <v>150</v>
      </c>
    </row>
    <row r="14" spans="1:144" ht="57.75" customHeight="1" x14ac:dyDescent="0.2">
      <c r="A14" s="7"/>
      <c r="B14" s="9" t="s">
        <v>78</v>
      </c>
      <c r="C14" s="9" t="s">
        <v>79</v>
      </c>
      <c r="D14" s="9" t="s">
        <v>60</v>
      </c>
      <c r="E14" s="9" t="s">
        <v>61</v>
      </c>
      <c r="F14" s="9" t="s">
        <v>80</v>
      </c>
      <c r="G14" s="9" t="s">
        <v>78</v>
      </c>
      <c r="H14" s="9" t="s">
        <v>79</v>
      </c>
      <c r="I14" s="9" t="s">
        <v>63</v>
      </c>
      <c r="J14" s="9" t="s">
        <v>52</v>
      </c>
      <c r="K14" s="9" t="s">
        <v>53</v>
      </c>
      <c r="L14" s="9" t="s">
        <v>54</v>
      </c>
      <c r="M14" s="10" t="s">
        <v>26</v>
      </c>
      <c r="N14" s="11"/>
      <c r="O14" s="6"/>
      <c r="P14" s="17"/>
      <c r="Q14" s="17"/>
      <c r="R14" s="17"/>
      <c r="S14" s="17"/>
      <c r="T14" s="17"/>
      <c r="U14" s="17"/>
      <c r="V14" s="13">
        <v>70</v>
      </c>
      <c r="W14" s="14">
        <f t="shared" si="0"/>
        <v>0</v>
      </c>
      <c r="X14" s="14"/>
      <c r="Y14" s="14"/>
      <c r="Z14" s="15"/>
      <c r="AA14" s="16"/>
      <c r="AB14" s="13" t="e">
        <f xml:space="preserve"> IF(W14&gt;-1, IF(OR(NOT(ISERROR( SEARCH("-",#REF!))), NOT(ISERROR(SEARCH("-", IF(ISBLANK(Z14),0,Z14))))),FIXED(FIXED( IF(NOT(ISERROR( SEARCH("-",#REF!))), TRIM(LEFT(#REF!, SEARCH("-",#REF!, 1)-1)),#REF!), 2, FALSE) - FIXED(IF(NOT(ISERROR(SEARCH("-", IF(ISBLANK(Z14),0,Z14)))), TRIM(LEFT(IF(ISBLANK(Z14),0,Z14), SEARCH("-", IF(ISBLANK(Z14),0,Z14), 1)-1)), IF(ISBLANK(Z14),0,Z14)), 2, FALSE), 2, FALSE)&amp;" - "&amp;FIXED(FIXED( IF(NOT(ISERROR( SEARCH("-",#REF!))), TRIM(RIGHT(#REF!, SEARCH("-",#REF!, 1)-1)),#REF!), 2, FALSE) - FIXED(IF(NOT(ISERROR(SEARCH("-", IF(ISBLANK(Z14),0,Z14)))), TRIM(RIGHT(IF(ISBLANK(Z14),0,Z14), SEARCH("-", IF(ISBLANK(Z14),0,Z14), 1)-1)), IF(ISBLANK(Z14),0,Z14)), 2, FALSE), 2, FALSE),FIXED(#REF!-IF(ISBLANK(Z14),0,Z14), 2, FALSE)),#REF!)</f>
        <v>#REF!</v>
      </c>
      <c r="AC14" s="13">
        <f t="shared" si="1"/>
        <v>0</v>
      </c>
      <c r="AD14" s="13">
        <f t="shared" si="2"/>
        <v>0</v>
      </c>
      <c r="DZ14">
        <v>28</v>
      </c>
      <c r="EA14">
        <v>70</v>
      </c>
      <c r="EC14">
        <v>28</v>
      </c>
      <c r="ED14">
        <v>70</v>
      </c>
    </row>
    <row r="15" spans="1:144" ht="57.75" customHeight="1" x14ac:dyDescent="0.2">
      <c r="A15" s="7"/>
      <c r="B15" s="9" t="s">
        <v>81</v>
      </c>
      <c r="C15" s="9" t="s">
        <v>82</v>
      </c>
      <c r="D15" s="9" t="s">
        <v>60</v>
      </c>
      <c r="E15" s="9" t="s">
        <v>61</v>
      </c>
      <c r="F15" s="9" t="s">
        <v>83</v>
      </c>
      <c r="G15" s="9" t="s">
        <v>81</v>
      </c>
      <c r="H15" s="9" t="s">
        <v>82</v>
      </c>
      <c r="I15" s="9" t="s">
        <v>63</v>
      </c>
      <c r="J15" s="9" t="s">
        <v>52</v>
      </c>
      <c r="K15" s="9" t="s">
        <v>53</v>
      </c>
      <c r="L15" s="9" t="s">
        <v>54</v>
      </c>
      <c r="M15" s="10" t="s">
        <v>26</v>
      </c>
      <c r="N15" s="11"/>
      <c r="O15" s="6"/>
      <c r="P15" s="17"/>
      <c r="Q15" s="17"/>
      <c r="R15" s="17"/>
      <c r="S15" s="17"/>
      <c r="T15" s="17"/>
      <c r="U15" s="17"/>
      <c r="V15" s="13">
        <v>180</v>
      </c>
      <c r="W15" s="14">
        <f t="shared" si="0"/>
        <v>0</v>
      </c>
      <c r="X15" s="14"/>
      <c r="Y15" s="14"/>
      <c r="Z15" s="15"/>
      <c r="AA15" s="16"/>
      <c r="AB15" s="13" t="e">
        <f xml:space="preserve"> IF(W15&gt;-1, IF(OR(NOT(ISERROR( SEARCH("-",#REF!))), NOT(ISERROR(SEARCH("-", IF(ISBLANK(Z15),0,Z15))))),FIXED(FIXED( IF(NOT(ISERROR( SEARCH("-",#REF!))), TRIM(LEFT(#REF!, SEARCH("-",#REF!, 1)-1)),#REF!), 2, FALSE) - FIXED(IF(NOT(ISERROR(SEARCH("-", IF(ISBLANK(Z15),0,Z15)))), TRIM(LEFT(IF(ISBLANK(Z15),0,Z15), SEARCH("-", IF(ISBLANK(Z15),0,Z15), 1)-1)), IF(ISBLANK(Z15),0,Z15)), 2, FALSE), 2, FALSE)&amp;" - "&amp;FIXED(FIXED( IF(NOT(ISERROR( SEARCH("-",#REF!))), TRIM(RIGHT(#REF!, SEARCH("-",#REF!, 1)-1)),#REF!), 2, FALSE) - FIXED(IF(NOT(ISERROR(SEARCH("-", IF(ISBLANK(Z15),0,Z15)))), TRIM(RIGHT(IF(ISBLANK(Z15),0,Z15), SEARCH("-", IF(ISBLANK(Z15),0,Z15), 1)-1)), IF(ISBLANK(Z15),0,Z15)), 2, FALSE), 2, FALSE),FIXED(#REF!-IF(ISBLANK(Z15),0,Z15), 2, FALSE)),#REF!)</f>
        <v>#REF!</v>
      </c>
      <c r="AC15" s="13">
        <f t="shared" si="1"/>
        <v>0</v>
      </c>
      <c r="AD15" s="13">
        <f t="shared" si="2"/>
        <v>0</v>
      </c>
      <c r="DZ15">
        <v>28</v>
      </c>
      <c r="EA15">
        <v>70</v>
      </c>
      <c r="EC15">
        <v>28</v>
      </c>
      <c r="ED15">
        <v>70</v>
      </c>
    </row>
    <row r="16" spans="1:144" ht="57.75" customHeight="1" x14ac:dyDescent="0.2">
      <c r="A16" s="7"/>
      <c r="B16" s="9" t="s">
        <v>87</v>
      </c>
      <c r="C16" s="9" t="s">
        <v>88</v>
      </c>
      <c r="D16" s="9" t="s">
        <v>60</v>
      </c>
      <c r="E16" s="9" t="s">
        <v>61</v>
      </c>
      <c r="F16" s="9" t="s">
        <v>89</v>
      </c>
      <c r="G16" s="9" t="s">
        <v>87</v>
      </c>
      <c r="H16" s="9" t="s">
        <v>88</v>
      </c>
      <c r="I16" s="9" t="s">
        <v>63</v>
      </c>
      <c r="J16" s="9" t="s">
        <v>52</v>
      </c>
      <c r="K16" s="9" t="s">
        <v>53</v>
      </c>
      <c r="L16" s="9" t="s">
        <v>54</v>
      </c>
      <c r="M16" s="10" t="s">
        <v>26</v>
      </c>
      <c r="N16" s="11"/>
      <c r="O16" s="6"/>
      <c r="P16" s="17"/>
      <c r="Q16" s="17"/>
      <c r="R16" s="17"/>
      <c r="S16" s="17"/>
      <c r="T16" s="17"/>
      <c r="U16" s="17"/>
      <c r="V16" s="13">
        <v>32</v>
      </c>
      <c r="W16" s="14">
        <f t="shared" si="0"/>
        <v>0</v>
      </c>
      <c r="X16" s="14"/>
      <c r="Y16" s="14"/>
      <c r="Z16" s="15"/>
      <c r="AA16" s="16"/>
      <c r="AB16" s="13" t="e">
        <f xml:space="preserve"> IF(W16&gt;-1, IF(OR(NOT(ISERROR( SEARCH("-",#REF!))), NOT(ISERROR(SEARCH("-", IF(ISBLANK(Z16),0,Z16))))),FIXED(FIXED( IF(NOT(ISERROR( SEARCH("-",#REF!))), TRIM(LEFT(#REF!, SEARCH("-",#REF!, 1)-1)),#REF!), 2, FALSE) - FIXED(IF(NOT(ISERROR(SEARCH("-", IF(ISBLANK(Z16),0,Z16)))), TRIM(LEFT(IF(ISBLANK(Z16),0,Z16), SEARCH("-", IF(ISBLANK(Z16),0,Z16), 1)-1)), IF(ISBLANK(Z16),0,Z16)), 2, FALSE), 2, FALSE)&amp;" - "&amp;FIXED(FIXED( IF(NOT(ISERROR( SEARCH("-",#REF!))), TRIM(RIGHT(#REF!, SEARCH("-",#REF!, 1)-1)),#REF!), 2, FALSE) - FIXED(IF(NOT(ISERROR(SEARCH("-", IF(ISBLANK(Z16),0,Z16)))), TRIM(RIGHT(IF(ISBLANK(Z16),0,Z16), SEARCH("-", IF(ISBLANK(Z16),0,Z16), 1)-1)), IF(ISBLANK(Z16),0,Z16)), 2, FALSE), 2, FALSE),FIXED(#REF!-IF(ISBLANK(Z16),0,Z16), 2, FALSE)),#REF!)</f>
        <v>#REF!</v>
      </c>
      <c r="AC16" s="13">
        <f t="shared" si="1"/>
        <v>0</v>
      </c>
      <c r="AD16" s="13">
        <f t="shared" si="2"/>
        <v>0</v>
      </c>
      <c r="DZ16">
        <v>72</v>
      </c>
      <c r="EA16">
        <v>180</v>
      </c>
      <c r="EC16">
        <v>72</v>
      </c>
      <c r="ED16">
        <v>180</v>
      </c>
    </row>
    <row r="17" spans="1:144" ht="57.75" customHeight="1" x14ac:dyDescent="0.2">
      <c r="A17" s="7"/>
      <c r="B17" s="9" t="s">
        <v>65</v>
      </c>
      <c r="C17" s="9" t="s">
        <v>66</v>
      </c>
      <c r="D17" s="9" t="s">
        <v>60</v>
      </c>
      <c r="E17" s="9" t="s">
        <v>61</v>
      </c>
      <c r="F17" s="9" t="s">
        <v>67</v>
      </c>
      <c r="G17" s="9" t="s">
        <v>65</v>
      </c>
      <c r="H17" s="9" t="s">
        <v>66</v>
      </c>
      <c r="I17" s="9" t="s">
        <v>63</v>
      </c>
      <c r="J17" s="9" t="s">
        <v>52</v>
      </c>
      <c r="K17" s="9" t="s">
        <v>53</v>
      </c>
      <c r="L17" s="9" t="s">
        <v>54</v>
      </c>
      <c r="M17" s="10" t="s">
        <v>68</v>
      </c>
      <c r="N17" s="11"/>
      <c r="O17" s="34"/>
      <c r="P17" s="17"/>
      <c r="Q17" s="35"/>
      <c r="R17" s="35"/>
      <c r="S17" s="35"/>
      <c r="T17" s="35"/>
      <c r="U17" s="17"/>
      <c r="V17" s="13">
        <v>390</v>
      </c>
      <c r="W17" s="14">
        <f t="shared" si="0"/>
        <v>0</v>
      </c>
      <c r="X17" s="14"/>
      <c r="Y17" s="14"/>
      <c r="Z17" s="15"/>
      <c r="AA17" s="16"/>
      <c r="AB17" s="13" t="e">
        <f xml:space="preserve"> IF(W17&gt;-1, IF(OR(NOT(ISERROR( SEARCH("-",#REF!))), NOT(ISERROR(SEARCH("-", IF(ISBLANK(Z17),0,Z17))))),FIXED(FIXED( IF(NOT(ISERROR( SEARCH("-",#REF!))), TRIM(LEFT(#REF!, SEARCH("-",#REF!, 1)-1)),#REF!), 2, FALSE) - FIXED(IF(NOT(ISERROR(SEARCH("-", IF(ISBLANK(Z17),0,Z17)))), TRIM(LEFT(IF(ISBLANK(Z17),0,Z17), SEARCH("-", IF(ISBLANK(Z17),0,Z17), 1)-1)), IF(ISBLANK(Z17),0,Z17)), 2, FALSE), 2, FALSE)&amp;" - "&amp;FIXED(FIXED( IF(NOT(ISERROR( SEARCH("-",#REF!))), TRIM(RIGHT(#REF!, SEARCH("-",#REF!, 1)-1)),#REF!), 2, FALSE) - FIXED(IF(NOT(ISERROR(SEARCH("-", IF(ISBLANK(Z17),0,Z17)))), TRIM(RIGHT(IF(ISBLANK(Z17),0,Z17), SEARCH("-", IF(ISBLANK(Z17),0,Z17), 1)-1)), IF(ISBLANK(Z17),0,Z17)), 2, FALSE), 2, FALSE),FIXED(#REF!-IF(ISBLANK(Z17),0,Z17), 2, FALSE)),#REF!)</f>
        <v>#REF!</v>
      </c>
      <c r="AC17" s="13">
        <f>SUM(Q17*EC17,R17*EE17,S17*EG17,T17*EI17,N17*DZ17)*(1-AA17)</f>
        <v>0</v>
      </c>
      <c r="AD17" s="13">
        <f>SUM(Q17*ED17,R17*EF17,S17*EH17,T17*EJ17,N17*EA17)</f>
        <v>0</v>
      </c>
      <c r="DZ17">
        <v>13</v>
      </c>
      <c r="EA17">
        <v>32</v>
      </c>
      <c r="EC17">
        <v>13</v>
      </c>
      <c r="ED17">
        <v>32</v>
      </c>
    </row>
    <row r="18" spans="1:144" ht="57.75" customHeight="1" x14ac:dyDescent="0.2">
      <c r="A18" s="7"/>
      <c r="B18" s="9" t="s">
        <v>69</v>
      </c>
      <c r="C18" s="9" t="s">
        <v>70</v>
      </c>
      <c r="D18" s="9" t="s">
        <v>60</v>
      </c>
      <c r="E18" s="9" t="s">
        <v>61</v>
      </c>
      <c r="F18" s="9" t="s">
        <v>71</v>
      </c>
      <c r="G18" s="9" t="s">
        <v>69</v>
      </c>
      <c r="H18" s="9" t="s">
        <v>70</v>
      </c>
      <c r="I18" s="9" t="s">
        <v>63</v>
      </c>
      <c r="J18" s="9" t="s">
        <v>52</v>
      </c>
      <c r="K18" s="9" t="s">
        <v>53</v>
      </c>
      <c r="L18" s="9" t="s">
        <v>54</v>
      </c>
      <c r="M18" s="10" t="s">
        <v>26</v>
      </c>
      <c r="N18" s="11"/>
      <c r="O18" s="6"/>
      <c r="P18" s="17"/>
      <c r="Q18" s="17"/>
      <c r="R18" s="17"/>
      <c r="S18" s="17"/>
      <c r="T18" s="17"/>
      <c r="U18" s="17"/>
      <c r="V18" s="13">
        <v>120</v>
      </c>
      <c r="W18" s="14">
        <f t="shared" si="0"/>
        <v>0</v>
      </c>
      <c r="X18" s="14"/>
      <c r="Y18" s="14"/>
      <c r="Z18" s="15"/>
      <c r="AA18" s="16"/>
      <c r="AB18" s="13" t="e">
        <f xml:space="preserve"> IF(W18&gt;-1, IF(OR(NOT(ISERROR( SEARCH("-",#REF!))), NOT(ISERROR(SEARCH("-", IF(ISBLANK(Z18),0,Z18))))),FIXED(FIXED( IF(NOT(ISERROR( SEARCH("-",#REF!))), TRIM(LEFT(#REF!, SEARCH("-",#REF!, 1)-1)),#REF!), 2, FALSE) - FIXED(IF(NOT(ISERROR(SEARCH("-", IF(ISBLANK(Z18),0,Z18)))), TRIM(LEFT(IF(ISBLANK(Z18),0,Z18), SEARCH("-", IF(ISBLANK(Z18),0,Z18), 1)-1)), IF(ISBLANK(Z18),0,Z18)), 2, FALSE), 2, FALSE)&amp;" - "&amp;FIXED(FIXED( IF(NOT(ISERROR( SEARCH("-",#REF!))), TRIM(RIGHT(#REF!, SEARCH("-",#REF!, 1)-1)),#REF!), 2, FALSE) - FIXED(IF(NOT(ISERROR(SEARCH("-", IF(ISBLANK(Z18),0,Z18)))), TRIM(RIGHT(IF(ISBLANK(Z18),0,Z18), SEARCH("-", IF(ISBLANK(Z18),0,Z18), 1)-1)), IF(ISBLANK(Z18),0,Z18)), 2, FALSE), 2, FALSE),FIXED(#REF!-IF(ISBLANK(Z18),0,Z18), 2, FALSE)),#REF!)</f>
        <v>#REF!</v>
      </c>
      <c r="AC18" s="13">
        <f>SUM(O18*EC18,N18*DZ18)*(1-AA18)</f>
        <v>0</v>
      </c>
      <c r="AD18" s="13">
        <f>SUM(O18*ED18,N18*EA18)</f>
        <v>0</v>
      </c>
      <c r="DZ18">
        <v>13</v>
      </c>
      <c r="EA18">
        <v>32</v>
      </c>
      <c r="EC18">
        <v>13</v>
      </c>
      <c r="ED18">
        <v>32</v>
      </c>
    </row>
    <row r="19" spans="1:144" ht="57.75" customHeight="1" x14ac:dyDescent="0.2">
      <c r="A19" s="7"/>
      <c r="B19" s="9" t="s">
        <v>99</v>
      </c>
      <c r="C19" s="9" t="s">
        <v>100</v>
      </c>
      <c r="D19" s="9" t="s">
        <v>92</v>
      </c>
      <c r="E19" s="9" t="s">
        <v>93</v>
      </c>
      <c r="F19" s="9" t="s">
        <v>101</v>
      </c>
      <c r="G19" s="9" t="s">
        <v>99</v>
      </c>
      <c r="H19" s="9" t="s">
        <v>100</v>
      </c>
      <c r="I19" s="9" t="s">
        <v>63</v>
      </c>
      <c r="J19" s="9" t="s">
        <v>52</v>
      </c>
      <c r="K19" s="9" t="s">
        <v>53</v>
      </c>
      <c r="L19" s="9" t="s">
        <v>54</v>
      </c>
      <c r="M19" s="10" t="s">
        <v>26</v>
      </c>
      <c r="N19" s="11"/>
      <c r="O19" s="35"/>
      <c r="P19" s="34"/>
      <c r="Q19" s="34"/>
      <c r="R19" s="34"/>
      <c r="S19" s="34"/>
      <c r="T19" s="34"/>
      <c r="U19" s="34"/>
      <c r="V19" s="13">
        <v>75</v>
      </c>
      <c r="W19" s="14">
        <f t="shared" si="0"/>
        <v>0</v>
      </c>
      <c r="X19" s="14"/>
      <c r="Y19" s="14"/>
      <c r="Z19" s="15"/>
      <c r="AA19" s="16"/>
      <c r="AB19" s="13" t="e">
        <f xml:space="preserve"> IF(W19&gt;-1, IF(OR(NOT(ISERROR( SEARCH("-",#REF!))), NOT(ISERROR(SEARCH("-", IF(ISBLANK(Z19),0,Z19))))),FIXED(FIXED( IF(NOT(ISERROR( SEARCH("-",#REF!))), TRIM(LEFT(#REF!, SEARCH("-",#REF!, 1)-1)),#REF!), 2, FALSE) - FIXED(IF(NOT(ISERROR(SEARCH("-", IF(ISBLANK(Z19),0,Z19)))), TRIM(LEFT(IF(ISBLANK(Z19),0,Z19), SEARCH("-", IF(ISBLANK(Z19),0,Z19), 1)-1)), IF(ISBLANK(Z19),0,Z19)), 2, FALSE), 2, FALSE)&amp;" - "&amp;FIXED(FIXED( IF(NOT(ISERROR( SEARCH("-",#REF!))), TRIM(RIGHT(#REF!, SEARCH("-",#REF!, 1)-1)),#REF!), 2, FALSE) - FIXED(IF(NOT(ISERROR(SEARCH("-", IF(ISBLANK(Z19),0,Z19)))), TRIM(RIGHT(IF(ISBLANK(Z19),0,Z19), SEARCH("-", IF(ISBLANK(Z19),0,Z19), 1)-1)), IF(ISBLANK(Z19),0,Z19)), 2, FALSE), 2, FALSE),FIXED(#REF!-IF(ISBLANK(Z19),0,Z19), 2, FALSE)),#REF!)</f>
        <v>#REF!</v>
      </c>
      <c r="AC19" s="13">
        <f>SUM(O19*EC19,N19*DZ19)*(1-AA19)</f>
        <v>0</v>
      </c>
      <c r="AD19" s="13">
        <f>SUM(O19*ED19,N19*EA19)</f>
        <v>0</v>
      </c>
      <c r="DZ19">
        <v>180</v>
      </c>
      <c r="EA19">
        <v>450</v>
      </c>
      <c r="EC19">
        <v>180</v>
      </c>
      <c r="ED19">
        <v>450</v>
      </c>
      <c r="EE19">
        <v>180</v>
      </c>
      <c r="EF19">
        <v>450</v>
      </c>
      <c r="EG19">
        <v>180</v>
      </c>
      <c r="EH19">
        <v>450</v>
      </c>
      <c r="EI19">
        <v>180</v>
      </c>
      <c r="EJ19">
        <v>450</v>
      </c>
      <c r="EK19">
        <v>180</v>
      </c>
      <c r="EL19">
        <v>450</v>
      </c>
      <c r="EM19">
        <v>180</v>
      </c>
      <c r="EN19">
        <v>450</v>
      </c>
    </row>
    <row r="20" spans="1:144" ht="57.75" customHeight="1" x14ac:dyDescent="0.2">
      <c r="A20" s="7"/>
      <c r="B20" s="9" t="s">
        <v>102</v>
      </c>
      <c r="C20" s="9" t="s">
        <v>103</v>
      </c>
      <c r="D20" s="9" t="s">
        <v>92</v>
      </c>
      <c r="E20" s="9" t="s">
        <v>93</v>
      </c>
      <c r="F20" s="9" t="s">
        <v>104</v>
      </c>
      <c r="G20" s="9" t="s">
        <v>102</v>
      </c>
      <c r="H20" s="9" t="s">
        <v>103</v>
      </c>
      <c r="I20" s="9" t="s">
        <v>63</v>
      </c>
      <c r="J20" s="9" t="s">
        <v>52</v>
      </c>
      <c r="K20" s="9" t="s">
        <v>53</v>
      </c>
      <c r="L20" s="9" t="s">
        <v>54</v>
      </c>
      <c r="M20" s="10" t="s">
        <v>26</v>
      </c>
      <c r="N20" s="11"/>
      <c r="O20" s="6"/>
      <c r="P20" s="17"/>
      <c r="Q20" s="17"/>
      <c r="R20" s="17"/>
      <c r="S20" s="17"/>
      <c r="T20" s="17"/>
      <c r="U20" s="17"/>
      <c r="V20" s="13">
        <v>75</v>
      </c>
      <c r="W20" s="14">
        <f t="shared" si="0"/>
        <v>0</v>
      </c>
      <c r="X20" s="14">
        <v>6</v>
      </c>
      <c r="Y20" s="14"/>
      <c r="Z20" s="15"/>
      <c r="AA20" s="16"/>
      <c r="AB20" s="13" t="e">
        <f xml:space="preserve"> IF(W20&gt;-1, IF(OR(NOT(ISERROR( SEARCH("-",#REF!))), NOT(ISERROR(SEARCH("-", IF(ISBLANK(Z20),0,Z20))))),FIXED(FIXED( IF(NOT(ISERROR( SEARCH("-",#REF!))), TRIM(LEFT(#REF!, SEARCH("-",#REF!, 1)-1)),#REF!), 2, FALSE) - FIXED(IF(NOT(ISERROR(SEARCH("-", IF(ISBLANK(Z20),0,Z20)))), TRIM(LEFT(IF(ISBLANK(Z20),0,Z20), SEARCH("-", IF(ISBLANK(Z20),0,Z20), 1)-1)), IF(ISBLANK(Z20),0,Z20)), 2, FALSE), 2, FALSE)&amp;" - "&amp;FIXED(FIXED( IF(NOT(ISERROR( SEARCH("-",#REF!))), TRIM(RIGHT(#REF!, SEARCH("-",#REF!, 1)-1)),#REF!), 2, FALSE) - FIXED(IF(NOT(ISERROR(SEARCH("-", IF(ISBLANK(Z20),0,Z20)))), TRIM(RIGHT(IF(ISBLANK(Z20),0,Z20), SEARCH("-", IF(ISBLANK(Z20),0,Z20), 1)-1)), IF(ISBLANK(Z20),0,Z20)), 2, FALSE), 2, FALSE),FIXED(#REF!-IF(ISBLANK(Z20),0,Z20), 2, FALSE)),#REF!)</f>
        <v>#REF!</v>
      </c>
      <c r="AC20" s="13">
        <f>SUM(O20*EC20,N20*DZ20)*(1-AA20)</f>
        <v>0</v>
      </c>
      <c r="AD20" s="13">
        <f>SUM(O20*ED20,N20*EA20)</f>
        <v>0</v>
      </c>
      <c r="DZ20">
        <v>48</v>
      </c>
      <c r="EA20">
        <v>120</v>
      </c>
      <c r="EC20">
        <v>48</v>
      </c>
      <c r="ED20">
        <v>120</v>
      </c>
    </row>
    <row r="21" spans="1:144" ht="57.75" customHeight="1" x14ac:dyDescent="0.2">
      <c r="A21" s="7"/>
      <c r="B21" s="9" t="s">
        <v>105</v>
      </c>
      <c r="C21" s="9" t="s">
        <v>106</v>
      </c>
      <c r="D21" s="9" t="s">
        <v>92</v>
      </c>
      <c r="E21" s="9" t="s">
        <v>93</v>
      </c>
      <c r="F21" s="9" t="s">
        <v>107</v>
      </c>
      <c r="G21" s="9" t="s">
        <v>105</v>
      </c>
      <c r="H21" s="9" t="s">
        <v>106</v>
      </c>
      <c r="I21" s="9" t="s">
        <v>63</v>
      </c>
      <c r="J21" s="9" t="s">
        <v>52</v>
      </c>
      <c r="K21" s="9" t="s">
        <v>53</v>
      </c>
      <c r="L21" s="9" t="s">
        <v>54</v>
      </c>
      <c r="M21" s="10" t="s">
        <v>26</v>
      </c>
      <c r="N21" s="11"/>
      <c r="O21" s="6"/>
      <c r="P21" s="17"/>
      <c r="Q21" s="17"/>
      <c r="R21" s="17"/>
      <c r="S21" s="17"/>
      <c r="T21" s="17"/>
      <c r="U21" s="17"/>
      <c r="V21" s="13">
        <v>40</v>
      </c>
      <c r="W21" s="14">
        <f t="shared" si="0"/>
        <v>0</v>
      </c>
      <c r="X21" s="14"/>
      <c r="Y21" s="14"/>
      <c r="Z21" s="15"/>
      <c r="AA21" s="16"/>
      <c r="AB21" s="13" t="e">
        <f xml:space="preserve"> IF(W21&gt;-1, IF(OR(NOT(ISERROR( SEARCH("-",#REF!))), NOT(ISERROR(SEARCH("-", IF(ISBLANK(Z21),0,Z21))))),FIXED(FIXED( IF(NOT(ISERROR( SEARCH("-",#REF!))), TRIM(LEFT(#REF!, SEARCH("-",#REF!, 1)-1)),#REF!), 2, FALSE) - FIXED(IF(NOT(ISERROR(SEARCH("-", IF(ISBLANK(Z21),0,Z21)))), TRIM(LEFT(IF(ISBLANK(Z21),0,Z21), SEARCH("-", IF(ISBLANK(Z21),0,Z21), 1)-1)), IF(ISBLANK(Z21),0,Z21)), 2, FALSE), 2, FALSE)&amp;" - "&amp;FIXED(FIXED( IF(NOT(ISERROR( SEARCH("-",#REF!))), TRIM(RIGHT(#REF!, SEARCH("-",#REF!, 1)-1)),#REF!), 2, FALSE) - FIXED(IF(NOT(ISERROR(SEARCH("-", IF(ISBLANK(Z21),0,Z21)))), TRIM(RIGHT(IF(ISBLANK(Z21),0,Z21), SEARCH("-", IF(ISBLANK(Z21),0,Z21), 1)-1)), IF(ISBLANK(Z21),0,Z21)), 2, FALSE), 2, FALSE),FIXED(#REF!-IF(ISBLANK(Z21),0,Z21), 2, FALSE)),#REF!)</f>
        <v>#REF!</v>
      </c>
      <c r="AC21" s="13">
        <f>SUM(O21*EC21,N21*DZ21)*(1-AA21)</f>
        <v>0</v>
      </c>
      <c r="AD21" s="13">
        <f>SUM(O21*ED21,N21*EA21)</f>
        <v>0</v>
      </c>
      <c r="DZ21">
        <v>30</v>
      </c>
      <c r="EA21">
        <v>75</v>
      </c>
      <c r="EC21">
        <v>30</v>
      </c>
      <c r="ED21">
        <v>75</v>
      </c>
    </row>
    <row r="22" spans="1:144" ht="57.75" customHeight="1" x14ac:dyDescent="0.2">
      <c r="A22" s="7"/>
      <c r="B22" s="9" t="s">
        <v>108</v>
      </c>
      <c r="C22" s="9" t="s">
        <v>109</v>
      </c>
      <c r="D22" s="9" t="s">
        <v>92</v>
      </c>
      <c r="E22" s="9" t="s">
        <v>93</v>
      </c>
      <c r="F22" s="9" t="s">
        <v>110</v>
      </c>
      <c r="G22" s="9" t="s">
        <v>108</v>
      </c>
      <c r="H22" s="9" t="s">
        <v>109</v>
      </c>
      <c r="I22" s="9" t="s">
        <v>63</v>
      </c>
      <c r="J22" s="9" t="s">
        <v>52</v>
      </c>
      <c r="K22" s="9" t="s">
        <v>53</v>
      </c>
      <c r="L22" s="9" t="s">
        <v>54</v>
      </c>
      <c r="M22" s="10" t="s">
        <v>26</v>
      </c>
      <c r="N22" s="11"/>
      <c r="O22" s="6"/>
      <c r="P22" s="17"/>
      <c r="Q22" s="17"/>
      <c r="R22" s="17"/>
      <c r="S22" s="17"/>
      <c r="T22" s="17"/>
      <c r="U22" s="17"/>
      <c r="V22" s="13">
        <v>40</v>
      </c>
      <c r="W22" s="14">
        <f t="shared" si="0"/>
        <v>0</v>
      </c>
      <c r="X22" s="14">
        <v>6</v>
      </c>
      <c r="Y22" s="14"/>
      <c r="Z22" s="15"/>
      <c r="AA22" s="16"/>
      <c r="AB22" s="13" t="e">
        <f xml:space="preserve"> IF(W22&gt;-1, IF(OR(NOT(ISERROR( SEARCH("-",#REF!))), NOT(ISERROR(SEARCH("-", IF(ISBLANK(Z22),0,Z22))))),FIXED(FIXED( IF(NOT(ISERROR( SEARCH("-",#REF!))), TRIM(LEFT(#REF!, SEARCH("-",#REF!, 1)-1)),#REF!), 2, FALSE) - FIXED(IF(NOT(ISERROR(SEARCH("-", IF(ISBLANK(Z22),0,Z22)))), TRIM(LEFT(IF(ISBLANK(Z22),0,Z22), SEARCH("-", IF(ISBLANK(Z22),0,Z22), 1)-1)), IF(ISBLANK(Z22),0,Z22)), 2, FALSE), 2, FALSE)&amp;" - "&amp;FIXED(FIXED( IF(NOT(ISERROR( SEARCH("-",#REF!))), TRIM(RIGHT(#REF!, SEARCH("-",#REF!, 1)-1)),#REF!), 2, FALSE) - FIXED(IF(NOT(ISERROR(SEARCH("-", IF(ISBLANK(Z22),0,Z22)))), TRIM(RIGHT(IF(ISBLANK(Z22),0,Z22), SEARCH("-", IF(ISBLANK(Z22),0,Z22), 1)-1)), IF(ISBLANK(Z22),0,Z22)), 2, FALSE), 2, FALSE),FIXED(#REF!-IF(ISBLANK(Z22),0,Z22), 2, FALSE)),#REF!)</f>
        <v>#REF!</v>
      </c>
      <c r="AC22" s="13">
        <f>SUM(O22*EC22,N22*DZ22)*(1-AA22)</f>
        <v>0</v>
      </c>
      <c r="AD22" s="13">
        <f>SUM(O22*ED22,N22*EA22)</f>
        <v>0</v>
      </c>
      <c r="DZ22">
        <v>30</v>
      </c>
      <c r="EA22">
        <v>75</v>
      </c>
      <c r="EC22">
        <v>30</v>
      </c>
      <c r="ED22">
        <v>75</v>
      </c>
    </row>
    <row r="23" spans="1:144" ht="57.75" customHeight="1" x14ac:dyDescent="0.2">
      <c r="A23" s="7"/>
      <c r="B23" s="9" t="s">
        <v>90</v>
      </c>
      <c r="C23" s="9" t="s">
        <v>91</v>
      </c>
      <c r="D23" s="9" t="s">
        <v>92</v>
      </c>
      <c r="E23" s="9" t="s">
        <v>93</v>
      </c>
      <c r="F23" s="9" t="s">
        <v>94</v>
      </c>
      <c r="G23" s="9" t="s">
        <v>90</v>
      </c>
      <c r="H23" s="9" t="s">
        <v>91</v>
      </c>
      <c r="I23" s="9" t="s">
        <v>63</v>
      </c>
      <c r="J23" s="9" t="s">
        <v>52</v>
      </c>
      <c r="K23" s="9" t="s">
        <v>53</v>
      </c>
      <c r="L23" s="9" t="s">
        <v>54</v>
      </c>
      <c r="M23" s="10" t="s">
        <v>95</v>
      </c>
      <c r="N23" s="11"/>
      <c r="O23" s="34"/>
      <c r="P23" s="35"/>
      <c r="Q23" s="35"/>
      <c r="R23" s="35"/>
      <c r="S23" s="35"/>
      <c r="T23" s="35"/>
      <c r="U23" s="35"/>
      <c r="V23" s="13">
        <v>450</v>
      </c>
      <c r="W23" s="14">
        <f t="shared" si="0"/>
        <v>0</v>
      </c>
      <c r="X23" s="14"/>
      <c r="Y23" s="14"/>
      <c r="Z23" s="15"/>
      <c r="AA23" s="16"/>
      <c r="AB23" s="13" t="e">
        <f xml:space="preserve"> IF(W23&gt;-1, IF(OR(NOT(ISERROR( SEARCH("-",#REF!))), NOT(ISERROR(SEARCH("-", IF(ISBLANK(Z23),0,Z23))))),FIXED(FIXED( IF(NOT(ISERROR( SEARCH("-",#REF!))), TRIM(LEFT(#REF!, SEARCH("-",#REF!, 1)-1)),#REF!), 2, FALSE) - FIXED(IF(NOT(ISERROR(SEARCH("-", IF(ISBLANK(Z23),0,Z23)))), TRIM(LEFT(IF(ISBLANK(Z23),0,Z23), SEARCH("-", IF(ISBLANK(Z23),0,Z23), 1)-1)), IF(ISBLANK(Z23),0,Z23)), 2, FALSE), 2, FALSE)&amp;" - "&amp;FIXED(FIXED( IF(NOT(ISERROR( SEARCH("-",#REF!))), TRIM(RIGHT(#REF!, SEARCH("-",#REF!, 1)-1)),#REF!), 2, FALSE) - FIXED(IF(NOT(ISERROR(SEARCH("-", IF(ISBLANK(Z23),0,Z23)))), TRIM(RIGHT(IF(ISBLANK(Z23),0,Z23), SEARCH("-", IF(ISBLANK(Z23),0,Z23), 1)-1)), IF(ISBLANK(Z23),0,Z23)), 2, FALSE), 2, FALSE),FIXED(#REF!-IF(ISBLANK(Z23),0,Z23), 2, FALSE)),#REF!)</f>
        <v>#REF!</v>
      </c>
      <c r="AC23" s="13">
        <f>SUM(P23*EC23,Q23*EE23,R23*EG23,S23*EI23,T23*EK23,U23*EM23,N23*DZ23)*(1-AA23)</f>
        <v>0</v>
      </c>
      <c r="AD23" s="13">
        <f>SUM(P23*ED23,Q23*EF23,R23*EH23,S23*EJ23,T23*EL23,U23*EN23,N23*EA23)</f>
        <v>0</v>
      </c>
      <c r="DZ23">
        <v>16</v>
      </c>
      <c r="EA23">
        <v>40</v>
      </c>
      <c r="EC23">
        <v>16</v>
      </c>
      <c r="ED23">
        <v>40</v>
      </c>
    </row>
    <row r="24" spans="1:144" ht="57.75" customHeight="1" x14ac:dyDescent="0.2">
      <c r="A24" s="7"/>
      <c r="B24" s="9" t="s">
        <v>96</v>
      </c>
      <c r="C24" s="9" t="s">
        <v>97</v>
      </c>
      <c r="D24" s="9" t="s">
        <v>92</v>
      </c>
      <c r="E24" s="9" t="s">
        <v>93</v>
      </c>
      <c r="F24" s="9" t="s">
        <v>98</v>
      </c>
      <c r="G24" s="9" t="s">
        <v>96</v>
      </c>
      <c r="H24" s="9" t="s">
        <v>97</v>
      </c>
      <c r="I24" s="9" t="s">
        <v>63</v>
      </c>
      <c r="J24" s="9" t="s">
        <v>52</v>
      </c>
      <c r="K24" s="9" t="s">
        <v>53</v>
      </c>
      <c r="L24" s="9" t="s">
        <v>54</v>
      </c>
      <c r="M24" s="10" t="s">
        <v>26</v>
      </c>
      <c r="N24" s="11"/>
      <c r="O24" s="6"/>
      <c r="P24" s="17"/>
      <c r="Q24" s="17"/>
      <c r="R24" s="17"/>
      <c r="S24" s="17"/>
      <c r="T24" s="17"/>
      <c r="U24" s="17"/>
      <c r="V24" s="13">
        <v>120</v>
      </c>
      <c r="W24" s="14">
        <f t="shared" si="0"/>
        <v>0</v>
      </c>
      <c r="X24" s="14"/>
      <c r="Y24" s="14"/>
      <c r="Z24" s="15"/>
      <c r="AA24" s="16"/>
      <c r="AB24" s="13" t="e">
        <f xml:space="preserve"> IF(W24&gt;-1, IF(OR(NOT(ISERROR( SEARCH("-",#REF!))), NOT(ISERROR(SEARCH("-", IF(ISBLANK(Z24),0,Z24))))),FIXED(FIXED( IF(NOT(ISERROR( SEARCH("-",#REF!))), TRIM(LEFT(#REF!, SEARCH("-",#REF!, 1)-1)),#REF!), 2, FALSE) - FIXED(IF(NOT(ISERROR(SEARCH("-", IF(ISBLANK(Z24),0,Z24)))), TRIM(LEFT(IF(ISBLANK(Z24),0,Z24), SEARCH("-", IF(ISBLANK(Z24),0,Z24), 1)-1)), IF(ISBLANK(Z24),0,Z24)), 2, FALSE), 2, FALSE)&amp;" - "&amp;FIXED(FIXED( IF(NOT(ISERROR( SEARCH("-",#REF!))), TRIM(RIGHT(#REF!, SEARCH("-",#REF!, 1)-1)),#REF!), 2, FALSE) - FIXED(IF(NOT(ISERROR(SEARCH("-", IF(ISBLANK(Z24),0,Z24)))), TRIM(RIGHT(IF(ISBLANK(Z24),0,Z24), SEARCH("-", IF(ISBLANK(Z24),0,Z24), 1)-1)), IF(ISBLANK(Z24),0,Z24)), 2, FALSE), 2, FALSE),FIXED(#REF!-IF(ISBLANK(Z24),0,Z24), 2, FALSE)),#REF!)</f>
        <v>#REF!</v>
      </c>
      <c r="AC24" s="13">
        <f t="shared" ref="AC24:AC53" si="3">SUM(O24*EC24,N24*DZ24)*(1-AA24)</f>
        <v>0</v>
      </c>
      <c r="AD24" s="13">
        <f t="shared" ref="AD24:AD53" si="4">SUM(O24*ED24,N24*EA24)</f>
        <v>0</v>
      </c>
      <c r="DZ24">
        <v>16</v>
      </c>
      <c r="EA24">
        <v>40</v>
      </c>
      <c r="EC24">
        <v>16</v>
      </c>
      <c r="ED24">
        <v>40</v>
      </c>
    </row>
    <row r="25" spans="1:144" ht="57.75" customHeight="1" x14ac:dyDescent="0.2">
      <c r="A25" s="7"/>
      <c r="B25" s="9" t="s">
        <v>111</v>
      </c>
      <c r="C25" s="9" t="s">
        <v>112</v>
      </c>
      <c r="D25" s="9" t="s">
        <v>55</v>
      </c>
      <c r="E25" s="9" t="s">
        <v>56</v>
      </c>
      <c r="F25" s="9" t="s">
        <v>113</v>
      </c>
      <c r="G25" s="9" t="s">
        <v>111</v>
      </c>
      <c r="H25" s="9" t="s">
        <v>112</v>
      </c>
      <c r="I25" s="9" t="s">
        <v>63</v>
      </c>
      <c r="J25" s="9" t="s">
        <v>52</v>
      </c>
      <c r="K25" s="9" t="s">
        <v>53</v>
      </c>
      <c r="L25" s="9" t="s">
        <v>54</v>
      </c>
      <c r="M25" s="10" t="s">
        <v>26</v>
      </c>
      <c r="N25" s="11"/>
      <c r="O25" s="6"/>
      <c r="P25" s="17"/>
      <c r="Q25" s="17"/>
      <c r="R25" s="17"/>
      <c r="S25" s="17"/>
      <c r="T25" s="17"/>
      <c r="U25" s="17"/>
      <c r="V25" s="13">
        <v>65</v>
      </c>
      <c r="W25" s="14">
        <f t="shared" si="0"/>
        <v>0</v>
      </c>
      <c r="X25" s="14"/>
      <c r="Y25" s="14"/>
      <c r="Z25" s="15"/>
      <c r="AA25" s="16"/>
      <c r="AB25" s="13" t="e">
        <f xml:space="preserve"> IF(W25&gt;-1, IF(OR(NOT(ISERROR( SEARCH("-",#REF!))), NOT(ISERROR(SEARCH("-", IF(ISBLANK(Z25),0,Z25))))),FIXED(FIXED( IF(NOT(ISERROR( SEARCH("-",#REF!))), TRIM(LEFT(#REF!, SEARCH("-",#REF!, 1)-1)),#REF!), 2, FALSE) - FIXED(IF(NOT(ISERROR(SEARCH("-", IF(ISBLANK(Z25),0,Z25)))), TRIM(LEFT(IF(ISBLANK(Z25),0,Z25), SEARCH("-", IF(ISBLANK(Z25),0,Z25), 1)-1)), IF(ISBLANK(Z25),0,Z25)), 2, FALSE), 2, FALSE)&amp;" - "&amp;FIXED(FIXED( IF(NOT(ISERROR( SEARCH("-",#REF!))), TRIM(RIGHT(#REF!, SEARCH("-",#REF!, 1)-1)),#REF!), 2, FALSE) - FIXED(IF(NOT(ISERROR(SEARCH("-", IF(ISBLANK(Z25),0,Z25)))), TRIM(RIGHT(IF(ISBLANK(Z25),0,Z25), SEARCH("-", IF(ISBLANK(Z25),0,Z25), 1)-1)), IF(ISBLANK(Z25),0,Z25)), 2, FALSE), 2, FALSE),FIXED(#REF!-IF(ISBLANK(Z25),0,Z25), 2, FALSE)),#REF!)</f>
        <v>#REF!</v>
      </c>
      <c r="AC25" s="13">
        <f t="shared" si="3"/>
        <v>0</v>
      </c>
      <c r="AD25" s="13">
        <f t="shared" si="4"/>
        <v>0</v>
      </c>
      <c r="DZ25">
        <v>26</v>
      </c>
      <c r="EA25">
        <v>65</v>
      </c>
      <c r="EC25">
        <v>26</v>
      </c>
      <c r="ED25">
        <v>65</v>
      </c>
    </row>
    <row r="26" spans="1:144" ht="57.75" customHeight="1" x14ac:dyDescent="0.2">
      <c r="A26" s="7"/>
      <c r="B26" s="9" t="s">
        <v>114</v>
      </c>
      <c r="C26" s="9" t="s">
        <v>115</v>
      </c>
      <c r="D26" s="9" t="s">
        <v>55</v>
      </c>
      <c r="E26" s="9" t="s">
        <v>56</v>
      </c>
      <c r="F26" s="9" t="s">
        <v>116</v>
      </c>
      <c r="G26" s="9" t="s">
        <v>114</v>
      </c>
      <c r="H26" s="9" t="s">
        <v>115</v>
      </c>
      <c r="I26" s="9" t="s">
        <v>63</v>
      </c>
      <c r="J26" s="9" t="s">
        <v>52</v>
      </c>
      <c r="K26" s="9" t="s">
        <v>53</v>
      </c>
      <c r="L26" s="9" t="s">
        <v>54</v>
      </c>
      <c r="M26" s="10" t="s">
        <v>26</v>
      </c>
      <c r="N26" s="11"/>
      <c r="O26" s="6"/>
      <c r="P26" s="17"/>
      <c r="Q26" s="17"/>
      <c r="R26" s="17"/>
      <c r="S26" s="17"/>
      <c r="T26" s="17"/>
      <c r="U26" s="17"/>
      <c r="V26" s="13">
        <v>65</v>
      </c>
      <c r="W26" s="14">
        <f t="shared" si="0"/>
        <v>0</v>
      </c>
      <c r="X26" s="14">
        <v>6</v>
      </c>
      <c r="Y26" s="14"/>
      <c r="Z26" s="15"/>
      <c r="AA26" s="16"/>
      <c r="AB26" s="13" t="e">
        <f xml:space="preserve"> IF(W26&gt;-1, IF(OR(NOT(ISERROR( SEARCH("-",#REF!))), NOT(ISERROR(SEARCH("-", IF(ISBLANK(Z26),0,Z26))))),FIXED(FIXED( IF(NOT(ISERROR( SEARCH("-",#REF!))), TRIM(LEFT(#REF!, SEARCH("-",#REF!, 1)-1)),#REF!), 2, FALSE) - FIXED(IF(NOT(ISERROR(SEARCH("-", IF(ISBLANK(Z26),0,Z26)))), TRIM(LEFT(IF(ISBLANK(Z26),0,Z26), SEARCH("-", IF(ISBLANK(Z26),0,Z26), 1)-1)), IF(ISBLANK(Z26),0,Z26)), 2, FALSE), 2, FALSE)&amp;" - "&amp;FIXED(FIXED( IF(NOT(ISERROR( SEARCH("-",#REF!))), TRIM(RIGHT(#REF!, SEARCH("-",#REF!, 1)-1)),#REF!), 2, FALSE) - FIXED(IF(NOT(ISERROR(SEARCH("-", IF(ISBLANK(Z26),0,Z26)))), TRIM(RIGHT(IF(ISBLANK(Z26),0,Z26), SEARCH("-", IF(ISBLANK(Z26),0,Z26), 1)-1)), IF(ISBLANK(Z26),0,Z26)), 2, FALSE), 2, FALSE),FIXED(#REF!-IF(ISBLANK(Z26),0,Z26), 2, FALSE)),#REF!)</f>
        <v>#REF!</v>
      </c>
      <c r="AC26" s="13">
        <f t="shared" si="3"/>
        <v>0</v>
      </c>
      <c r="AD26" s="13">
        <f t="shared" si="4"/>
        <v>0</v>
      </c>
      <c r="DZ26">
        <v>26</v>
      </c>
      <c r="EA26">
        <v>65</v>
      </c>
      <c r="EC26">
        <v>26</v>
      </c>
      <c r="ED26">
        <v>65</v>
      </c>
    </row>
    <row r="27" spans="1:144" ht="57.75" customHeight="1" x14ac:dyDescent="0.2">
      <c r="A27" s="7"/>
      <c r="B27" s="9" t="s">
        <v>123</v>
      </c>
      <c r="C27" s="9" t="s">
        <v>124</v>
      </c>
      <c r="D27" s="9" t="s">
        <v>55</v>
      </c>
      <c r="E27" s="9" t="s">
        <v>56</v>
      </c>
      <c r="F27" s="9" t="s">
        <v>125</v>
      </c>
      <c r="G27" s="9" t="s">
        <v>123</v>
      </c>
      <c r="H27" s="9" t="s">
        <v>124</v>
      </c>
      <c r="I27" s="9" t="s">
        <v>63</v>
      </c>
      <c r="J27" s="9" t="s">
        <v>52</v>
      </c>
      <c r="K27" s="9" t="s">
        <v>53</v>
      </c>
      <c r="L27" s="9" t="s">
        <v>54</v>
      </c>
      <c r="M27" s="10" t="s">
        <v>26</v>
      </c>
      <c r="N27" s="11"/>
      <c r="O27" s="6"/>
      <c r="P27" s="17"/>
      <c r="Q27" s="17"/>
      <c r="R27" s="17"/>
      <c r="S27" s="17"/>
      <c r="T27" s="17"/>
      <c r="U27" s="17"/>
      <c r="V27" s="13">
        <v>90</v>
      </c>
      <c r="W27" s="14">
        <f t="shared" si="0"/>
        <v>0</v>
      </c>
      <c r="X27" s="14"/>
      <c r="Y27" s="14"/>
      <c r="Z27" s="15"/>
      <c r="AA27" s="16"/>
      <c r="AB27" s="13" t="e">
        <f xml:space="preserve"> IF(W27&gt;-1, IF(OR(NOT(ISERROR( SEARCH("-",#REF!))), NOT(ISERROR(SEARCH("-", IF(ISBLANK(Z27),0,Z27))))),FIXED(FIXED( IF(NOT(ISERROR( SEARCH("-",#REF!))), TRIM(LEFT(#REF!, SEARCH("-",#REF!, 1)-1)),#REF!), 2, FALSE) - FIXED(IF(NOT(ISERROR(SEARCH("-", IF(ISBLANK(Z27),0,Z27)))), TRIM(LEFT(IF(ISBLANK(Z27),0,Z27), SEARCH("-", IF(ISBLANK(Z27),0,Z27), 1)-1)), IF(ISBLANK(Z27),0,Z27)), 2, FALSE), 2, FALSE)&amp;" - "&amp;FIXED(FIXED( IF(NOT(ISERROR( SEARCH("-",#REF!))), TRIM(RIGHT(#REF!, SEARCH("-",#REF!, 1)-1)),#REF!), 2, FALSE) - FIXED(IF(NOT(ISERROR(SEARCH("-", IF(ISBLANK(Z27),0,Z27)))), TRIM(RIGHT(IF(ISBLANK(Z27),0,Z27), SEARCH("-", IF(ISBLANK(Z27),0,Z27), 1)-1)), IF(ISBLANK(Z27),0,Z27)), 2, FALSE), 2, FALSE),FIXED(#REF!-IF(ISBLANK(Z27),0,Z27), 2, FALSE)),#REF!)</f>
        <v>#REF!</v>
      </c>
      <c r="AC27" s="13">
        <f t="shared" si="3"/>
        <v>0</v>
      </c>
      <c r="AD27" s="13">
        <f t="shared" si="4"/>
        <v>0</v>
      </c>
      <c r="DZ27">
        <v>14</v>
      </c>
      <c r="EA27">
        <v>35</v>
      </c>
      <c r="EC27">
        <v>14</v>
      </c>
      <c r="ED27">
        <v>35</v>
      </c>
    </row>
    <row r="28" spans="1:144" ht="57.75" customHeight="1" x14ac:dyDescent="0.2">
      <c r="A28" s="7"/>
      <c r="B28" s="9" t="s">
        <v>117</v>
      </c>
      <c r="C28" s="9" t="s">
        <v>118</v>
      </c>
      <c r="D28" s="9" t="s">
        <v>55</v>
      </c>
      <c r="E28" s="9" t="s">
        <v>56</v>
      </c>
      <c r="F28" s="9" t="s">
        <v>119</v>
      </c>
      <c r="G28" s="9" t="s">
        <v>117</v>
      </c>
      <c r="H28" s="9" t="s">
        <v>118</v>
      </c>
      <c r="I28" s="9" t="s">
        <v>63</v>
      </c>
      <c r="J28" s="9" t="s">
        <v>52</v>
      </c>
      <c r="K28" s="9" t="s">
        <v>53</v>
      </c>
      <c r="L28" s="9" t="s">
        <v>54</v>
      </c>
      <c r="M28" s="10" t="s">
        <v>26</v>
      </c>
      <c r="N28" s="11"/>
      <c r="O28" s="6"/>
      <c r="P28" s="17"/>
      <c r="Q28" s="17"/>
      <c r="R28" s="17"/>
      <c r="S28" s="17"/>
      <c r="T28" s="17"/>
      <c r="U28" s="17"/>
      <c r="V28" s="13">
        <v>35</v>
      </c>
      <c r="W28" s="14">
        <f t="shared" si="0"/>
        <v>0</v>
      </c>
      <c r="X28" s="14"/>
      <c r="Y28" s="14"/>
      <c r="Z28" s="15"/>
      <c r="AA28" s="16"/>
      <c r="AB28" s="13" t="e">
        <f xml:space="preserve"> IF(W28&gt;-1, IF(OR(NOT(ISERROR( SEARCH("-",#REF!))), NOT(ISERROR(SEARCH("-", IF(ISBLANK(Z28),0,Z28))))),FIXED(FIXED( IF(NOT(ISERROR( SEARCH("-",#REF!))), TRIM(LEFT(#REF!, SEARCH("-",#REF!, 1)-1)),#REF!), 2, FALSE) - FIXED(IF(NOT(ISERROR(SEARCH("-", IF(ISBLANK(Z28),0,Z28)))), TRIM(LEFT(IF(ISBLANK(Z28),0,Z28), SEARCH("-", IF(ISBLANK(Z28),0,Z28), 1)-1)), IF(ISBLANK(Z28),0,Z28)), 2, FALSE), 2, FALSE)&amp;" - "&amp;FIXED(FIXED( IF(NOT(ISERROR( SEARCH("-",#REF!))), TRIM(RIGHT(#REF!, SEARCH("-",#REF!, 1)-1)),#REF!), 2, FALSE) - FIXED(IF(NOT(ISERROR(SEARCH("-", IF(ISBLANK(Z28),0,Z28)))), TRIM(RIGHT(IF(ISBLANK(Z28),0,Z28), SEARCH("-", IF(ISBLANK(Z28),0,Z28), 1)-1)), IF(ISBLANK(Z28),0,Z28)), 2, FALSE), 2, FALSE),FIXED(#REF!-IF(ISBLANK(Z28),0,Z28), 2, FALSE)),#REF!)</f>
        <v>#REF!</v>
      </c>
      <c r="AC28" s="13">
        <f t="shared" si="3"/>
        <v>0</v>
      </c>
      <c r="AD28" s="13">
        <f t="shared" si="4"/>
        <v>0</v>
      </c>
      <c r="DZ28">
        <v>14</v>
      </c>
      <c r="EA28">
        <v>35</v>
      </c>
      <c r="EC28">
        <v>14</v>
      </c>
      <c r="ED28">
        <v>35</v>
      </c>
    </row>
    <row r="29" spans="1:144" ht="57.75" customHeight="1" x14ac:dyDescent="0.2">
      <c r="A29" s="7"/>
      <c r="B29" s="9" t="s">
        <v>120</v>
      </c>
      <c r="C29" s="9" t="s">
        <v>121</v>
      </c>
      <c r="D29" s="9" t="s">
        <v>55</v>
      </c>
      <c r="E29" s="9" t="s">
        <v>56</v>
      </c>
      <c r="F29" s="9" t="s">
        <v>122</v>
      </c>
      <c r="G29" s="9" t="s">
        <v>120</v>
      </c>
      <c r="H29" s="9" t="s">
        <v>121</v>
      </c>
      <c r="I29" s="9" t="s">
        <v>63</v>
      </c>
      <c r="J29" s="9" t="s">
        <v>52</v>
      </c>
      <c r="K29" s="9" t="s">
        <v>53</v>
      </c>
      <c r="L29" s="9" t="s">
        <v>54</v>
      </c>
      <c r="M29" s="10" t="s">
        <v>26</v>
      </c>
      <c r="N29" s="11"/>
      <c r="O29" s="6"/>
      <c r="P29" s="17"/>
      <c r="Q29" s="17"/>
      <c r="R29" s="17"/>
      <c r="S29" s="17"/>
      <c r="T29" s="17"/>
      <c r="U29" s="17"/>
      <c r="V29" s="13">
        <v>35</v>
      </c>
      <c r="W29" s="14">
        <f t="shared" si="0"/>
        <v>0</v>
      </c>
      <c r="X29" s="14">
        <v>6</v>
      </c>
      <c r="Y29" s="14"/>
      <c r="Z29" s="15"/>
      <c r="AA29" s="16"/>
      <c r="AB29" s="13" t="e">
        <f xml:space="preserve"> IF(W29&gt;-1, IF(OR(NOT(ISERROR( SEARCH("-",#REF!))), NOT(ISERROR(SEARCH("-", IF(ISBLANK(Z29),0,Z29))))),FIXED(FIXED( IF(NOT(ISERROR( SEARCH("-",#REF!))), TRIM(LEFT(#REF!, SEARCH("-",#REF!, 1)-1)),#REF!), 2, FALSE) - FIXED(IF(NOT(ISERROR(SEARCH("-", IF(ISBLANK(Z29),0,Z29)))), TRIM(LEFT(IF(ISBLANK(Z29),0,Z29), SEARCH("-", IF(ISBLANK(Z29),0,Z29), 1)-1)), IF(ISBLANK(Z29),0,Z29)), 2, FALSE), 2, FALSE)&amp;" - "&amp;FIXED(FIXED( IF(NOT(ISERROR( SEARCH("-",#REF!))), TRIM(RIGHT(#REF!, SEARCH("-",#REF!, 1)-1)),#REF!), 2, FALSE) - FIXED(IF(NOT(ISERROR(SEARCH("-", IF(ISBLANK(Z29),0,Z29)))), TRIM(RIGHT(IF(ISBLANK(Z29),0,Z29), SEARCH("-", IF(ISBLANK(Z29),0,Z29), 1)-1)), IF(ISBLANK(Z29),0,Z29)), 2, FALSE), 2, FALSE),FIXED(#REF!-IF(ISBLANK(Z29),0,Z29), 2, FALSE)),#REF!)</f>
        <v>#REF!</v>
      </c>
      <c r="AC29" s="13">
        <f t="shared" si="3"/>
        <v>0</v>
      </c>
      <c r="AD29" s="13">
        <f t="shared" si="4"/>
        <v>0</v>
      </c>
      <c r="DZ29">
        <v>36</v>
      </c>
      <c r="EA29">
        <v>90</v>
      </c>
      <c r="EC29">
        <v>36</v>
      </c>
      <c r="ED29">
        <v>90</v>
      </c>
    </row>
    <row r="30" spans="1:144" ht="57.75" customHeight="1" x14ac:dyDescent="0.2">
      <c r="A30" s="7"/>
      <c r="B30" s="9" t="s">
        <v>160</v>
      </c>
      <c r="C30" s="9" t="s">
        <v>161</v>
      </c>
      <c r="D30" s="9" t="s">
        <v>128</v>
      </c>
      <c r="E30" s="9" t="s">
        <v>129</v>
      </c>
      <c r="F30" s="9" t="s">
        <v>162</v>
      </c>
      <c r="G30" s="9" t="s">
        <v>160</v>
      </c>
      <c r="H30" s="9" t="s">
        <v>161</v>
      </c>
      <c r="I30" s="9" t="s">
        <v>63</v>
      </c>
      <c r="J30" s="9" t="s">
        <v>52</v>
      </c>
      <c r="K30" s="9" t="s">
        <v>53</v>
      </c>
      <c r="L30" s="9" t="s">
        <v>54</v>
      </c>
      <c r="M30" s="10" t="s">
        <v>26</v>
      </c>
      <c r="N30" s="11"/>
      <c r="O30" s="6"/>
      <c r="P30" s="17"/>
      <c r="Q30" s="17"/>
      <c r="R30" s="17"/>
      <c r="S30" s="17"/>
      <c r="T30" s="17"/>
      <c r="U30" s="17"/>
      <c r="V30" s="13">
        <v>55</v>
      </c>
      <c r="W30" s="14">
        <f t="shared" si="0"/>
        <v>0</v>
      </c>
      <c r="X30" s="14"/>
      <c r="Y30" s="14"/>
      <c r="Z30" s="15"/>
      <c r="AA30" s="16"/>
      <c r="AB30" s="13" t="e">
        <f xml:space="preserve"> IF(W30&gt;-1, IF(OR(NOT(ISERROR( SEARCH("-",#REF!))), NOT(ISERROR(SEARCH("-", IF(ISBLANK(Z30),0,Z30))))),FIXED(FIXED( IF(NOT(ISERROR( SEARCH("-",#REF!))), TRIM(LEFT(#REF!, SEARCH("-",#REF!, 1)-1)),#REF!), 2, FALSE) - FIXED(IF(NOT(ISERROR(SEARCH("-", IF(ISBLANK(Z30),0,Z30)))), TRIM(LEFT(IF(ISBLANK(Z30),0,Z30), SEARCH("-", IF(ISBLANK(Z30),0,Z30), 1)-1)), IF(ISBLANK(Z30),0,Z30)), 2, FALSE), 2, FALSE)&amp;" - "&amp;FIXED(FIXED( IF(NOT(ISERROR( SEARCH("-",#REF!))), TRIM(RIGHT(#REF!, SEARCH("-",#REF!, 1)-1)),#REF!), 2, FALSE) - FIXED(IF(NOT(ISERROR(SEARCH("-", IF(ISBLANK(Z30),0,Z30)))), TRIM(RIGHT(IF(ISBLANK(Z30),0,Z30), SEARCH("-", IF(ISBLANK(Z30),0,Z30), 1)-1)), IF(ISBLANK(Z30),0,Z30)), 2, FALSE), 2, FALSE),FIXED(#REF!-IF(ISBLANK(Z30),0,Z30), 2, FALSE)),#REF!)</f>
        <v>#REF!</v>
      </c>
      <c r="AC30" s="13">
        <f t="shared" si="3"/>
        <v>0</v>
      </c>
      <c r="AD30" s="13">
        <f t="shared" si="4"/>
        <v>0</v>
      </c>
      <c r="DZ30">
        <v>116</v>
      </c>
      <c r="EA30">
        <v>290</v>
      </c>
      <c r="EC30">
        <v>116</v>
      </c>
      <c r="ED30">
        <v>290</v>
      </c>
    </row>
    <row r="31" spans="1:144" ht="57.75" customHeight="1" x14ac:dyDescent="0.2">
      <c r="A31" s="7"/>
      <c r="B31" s="9" t="s">
        <v>160</v>
      </c>
      <c r="C31" s="9" t="s">
        <v>161</v>
      </c>
      <c r="D31" s="9" t="s">
        <v>55</v>
      </c>
      <c r="E31" s="9" t="s">
        <v>56</v>
      </c>
      <c r="F31" s="9" t="s">
        <v>163</v>
      </c>
      <c r="G31" s="9" t="s">
        <v>160</v>
      </c>
      <c r="H31" s="9" t="s">
        <v>161</v>
      </c>
      <c r="I31" s="9" t="s">
        <v>63</v>
      </c>
      <c r="J31" s="9" t="s">
        <v>52</v>
      </c>
      <c r="K31" s="9" t="s">
        <v>53</v>
      </c>
      <c r="L31" s="9" t="s">
        <v>54</v>
      </c>
      <c r="M31" s="10" t="s">
        <v>26</v>
      </c>
      <c r="N31" s="11"/>
      <c r="O31" s="6"/>
      <c r="P31" s="17"/>
      <c r="Q31" s="17"/>
      <c r="R31" s="17"/>
      <c r="S31" s="17"/>
      <c r="T31" s="17"/>
      <c r="U31" s="17"/>
      <c r="V31" s="13">
        <v>55</v>
      </c>
      <c r="W31" s="14">
        <f t="shared" si="0"/>
        <v>0</v>
      </c>
      <c r="X31" s="14"/>
      <c r="Y31" s="14"/>
      <c r="Z31" s="15"/>
      <c r="AA31" s="16"/>
      <c r="AB31" s="13" t="e">
        <f xml:space="preserve"> IF(W31&gt;-1, IF(OR(NOT(ISERROR( SEARCH("-",#REF!))), NOT(ISERROR(SEARCH("-", IF(ISBLANK(Z31),0,Z31))))),FIXED(FIXED( IF(NOT(ISERROR( SEARCH("-",#REF!))), TRIM(LEFT(#REF!, SEARCH("-",#REF!, 1)-1)),#REF!), 2, FALSE) - FIXED(IF(NOT(ISERROR(SEARCH("-", IF(ISBLANK(Z31),0,Z31)))), TRIM(LEFT(IF(ISBLANK(Z31),0,Z31), SEARCH("-", IF(ISBLANK(Z31),0,Z31), 1)-1)), IF(ISBLANK(Z31),0,Z31)), 2, FALSE), 2, FALSE)&amp;" - "&amp;FIXED(FIXED( IF(NOT(ISERROR( SEARCH("-",#REF!))), TRIM(RIGHT(#REF!, SEARCH("-",#REF!, 1)-1)),#REF!), 2, FALSE) - FIXED(IF(NOT(ISERROR(SEARCH("-", IF(ISBLANK(Z31),0,Z31)))), TRIM(RIGHT(IF(ISBLANK(Z31),0,Z31), SEARCH("-", IF(ISBLANK(Z31),0,Z31), 1)-1)), IF(ISBLANK(Z31),0,Z31)), 2, FALSE), 2, FALSE),FIXED(#REF!-IF(ISBLANK(Z31),0,Z31), 2, FALSE)),#REF!)</f>
        <v>#REF!</v>
      </c>
      <c r="AC31" s="13">
        <f t="shared" si="3"/>
        <v>0</v>
      </c>
      <c r="AD31" s="13">
        <f t="shared" si="4"/>
        <v>0</v>
      </c>
      <c r="DZ31">
        <v>116</v>
      </c>
      <c r="EA31">
        <v>290</v>
      </c>
      <c r="EC31">
        <v>116</v>
      </c>
      <c r="ED31">
        <v>290</v>
      </c>
    </row>
    <row r="32" spans="1:144" ht="57.75" customHeight="1" x14ac:dyDescent="0.2">
      <c r="A32" s="7"/>
      <c r="B32" s="9" t="s">
        <v>160</v>
      </c>
      <c r="C32" s="9" t="s">
        <v>161</v>
      </c>
      <c r="D32" s="9" t="s">
        <v>60</v>
      </c>
      <c r="E32" s="9" t="s">
        <v>61</v>
      </c>
      <c r="F32" s="9" t="s">
        <v>164</v>
      </c>
      <c r="G32" s="9" t="s">
        <v>160</v>
      </c>
      <c r="H32" s="9" t="s">
        <v>161</v>
      </c>
      <c r="I32" s="9" t="s">
        <v>63</v>
      </c>
      <c r="J32" s="9" t="s">
        <v>52</v>
      </c>
      <c r="K32" s="9" t="s">
        <v>53</v>
      </c>
      <c r="L32" s="9" t="s">
        <v>54</v>
      </c>
      <c r="M32" s="10" t="s">
        <v>26</v>
      </c>
      <c r="N32" s="11"/>
      <c r="O32" s="6"/>
      <c r="P32" s="17"/>
      <c r="Q32" s="17"/>
      <c r="R32" s="17"/>
      <c r="S32" s="17"/>
      <c r="T32" s="17"/>
      <c r="U32" s="17"/>
      <c r="V32" s="13">
        <v>55</v>
      </c>
      <c r="W32" s="14">
        <f t="shared" si="0"/>
        <v>0</v>
      </c>
      <c r="X32" s="14"/>
      <c r="Y32" s="14"/>
      <c r="Z32" s="15"/>
      <c r="AA32" s="16"/>
      <c r="AB32" s="13" t="e">
        <f xml:space="preserve"> IF(W32&gt;-1, IF(OR(NOT(ISERROR( SEARCH("-",#REF!))), NOT(ISERROR(SEARCH("-", IF(ISBLANK(Z32),0,Z32))))),FIXED(FIXED( IF(NOT(ISERROR( SEARCH("-",#REF!))), TRIM(LEFT(#REF!, SEARCH("-",#REF!, 1)-1)),#REF!), 2, FALSE) - FIXED(IF(NOT(ISERROR(SEARCH("-", IF(ISBLANK(Z32),0,Z32)))), TRIM(LEFT(IF(ISBLANK(Z32),0,Z32), SEARCH("-", IF(ISBLANK(Z32),0,Z32), 1)-1)), IF(ISBLANK(Z32),0,Z32)), 2, FALSE), 2, FALSE)&amp;" - "&amp;FIXED(FIXED( IF(NOT(ISERROR( SEARCH("-",#REF!))), TRIM(RIGHT(#REF!, SEARCH("-",#REF!, 1)-1)),#REF!), 2, FALSE) - FIXED(IF(NOT(ISERROR(SEARCH("-", IF(ISBLANK(Z32),0,Z32)))), TRIM(RIGHT(IF(ISBLANK(Z32),0,Z32), SEARCH("-", IF(ISBLANK(Z32),0,Z32), 1)-1)), IF(ISBLANK(Z32),0,Z32)), 2, FALSE), 2, FALSE),FIXED(#REF!-IF(ISBLANK(Z32),0,Z32), 2, FALSE)),#REF!)</f>
        <v>#REF!</v>
      </c>
      <c r="AC32" s="13">
        <f t="shared" si="3"/>
        <v>0</v>
      </c>
      <c r="AD32" s="13">
        <f t="shared" si="4"/>
        <v>0</v>
      </c>
      <c r="DZ32">
        <v>116</v>
      </c>
      <c r="EA32">
        <v>290</v>
      </c>
      <c r="EC32">
        <v>116</v>
      </c>
      <c r="ED32">
        <v>290</v>
      </c>
    </row>
    <row r="33" spans="1:140" ht="57.75" customHeight="1" x14ac:dyDescent="0.2">
      <c r="A33" s="7"/>
      <c r="B33" s="9" t="s">
        <v>133</v>
      </c>
      <c r="C33" s="9" t="s">
        <v>134</v>
      </c>
      <c r="D33" s="9" t="s">
        <v>128</v>
      </c>
      <c r="E33" s="9" t="s">
        <v>129</v>
      </c>
      <c r="F33" s="9" t="s">
        <v>135</v>
      </c>
      <c r="G33" s="9" t="s">
        <v>133</v>
      </c>
      <c r="H33" s="9" t="s">
        <v>134</v>
      </c>
      <c r="I33" s="9" t="s">
        <v>63</v>
      </c>
      <c r="J33" s="9" t="s">
        <v>64</v>
      </c>
      <c r="K33" s="9" t="s">
        <v>53</v>
      </c>
      <c r="L33" s="9" t="s">
        <v>54</v>
      </c>
      <c r="M33" s="10" t="s">
        <v>26</v>
      </c>
      <c r="N33" s="11"/>
      <c r="O33" s="6"/>
      <c r="P33" s="17"/>
      <c r="Q33" s="17"/>
      <c r="R33" s="17"/>
      <c r="S33" s="17"/>
      <c r="T33" s="17"/>
      <c r="U33" s="17"/>
      <c r="V33" s="13">
        <v>130</v>
      </c>
      <c r="W33" s="14">
        <f t="shared" si="0"/>
        <v>0</v>
      </c>
      <c r="X33" s="14"/>
      <c r="Y33" s="14"/>
      <c r="Z33" s="15"/>
      <c r="AA33" s="16"/>
      <c r="AB33" s="13" t="e">
        <f xml:space="preserve"> IF(W33&gt;-1, IF(OR(NOT(ISERROR( SEARCH("-",#REF!))), NOT(ISERROR(SEARCH("-", IF(ISBLANK(Z33),0,Z33))))),FIXED(FIXED( IF(NOT(ISERROR( SEARCH("-",#REF!))), TRIM(LEFT(#REF!, SEARCH("-",#REF!, 1)-1)),#REF!), 2, FALSE) - FIXED(IF(NOT(ISERROR(SEARCH("-", IF(ISBLANK(Z33),0,Z33)))), TRIM(LEFT(IF(ISBLANK(Z33),0,Z33), SEARCH("-", IF(ISBLANK(Z33),0,Z33), 1)-1)), IF(ISBLANK(Z33),0,Z33)), 2, FALSE), 2, FALSE)&amp;" - "&amp;FIXED(FIXED( IF(NOT(ISERROR( SEARCH("-",#REF!))), TRIM(RIGHT(#REF!, SEARCH("-",#REF!, 1)-1)),#REF!), 2, FALSE) - FIXED(IF(NOT(ISERROR(SEARCH("-", IF(ISBLANK(Z33),0,Z33)))), TRIM(RIGHT(IF(ISBLANK(Z33),0,Z33), SEARCH("-", IF(ISBLANK(Z33),0,Z33), 1)-1)), IF(ISBLANK(Z33),0,Z33)), 2, FALSE), 2, FALSE),FIXED(#REF!-IF(ISBLANK(Z33),0,Z33), 2, FALSE)),#REF!)</f>
        <v>#REF!</v>
      </c>
      <c r="AC33" s="13">
        <f t="shared" si="3"/>
        <v>0</v>
      </c>
      <c r="AD33" s="13">
        <f t="shared" si="4"/>
        <v>0</v>
      </c>
      <c r="DZ33">
        <v>52</v>
      </c>
      <c r="EA33">
        <v>130</v>
      </c>
      <c r="EC33">
        <v>52</v>
      </c>
      <c r="ED33">
        <v>130</v>
      </c>
    </row>
    <row r="34" spans="1:140" ht="57.75" customHeight="1" x14ac:dyDescent="0.2">
      <c r="A34" s="7"/>
      <c r="B34" s="9" t="s">
        <v>133</v>
      </c>
      <c r="C34" s="9" t="s">
        <v>134</v>
      </c>
      <c r="D34" s="9" t="s">
        <v>55</v>
      </c>
      <c r="E34" s="9" t="s">
        <v>56</v>
      </c>
      <c r="F34" s="9" t="s">
        <v>136</v>
      </c>
      <c r="G34" s="9" t="s">
        <v>133</v>
      </c>
      <c r="H34" s="9" t="s">
        <v>134</v>
      </c>
      <c r="I34" s="9" t="s">
        <v>63</v>
      </c>
      <c r="J34" s="9" t="s">
        <v>64</v>
      </c>
      <c r="K34" s="9" t="s">
        <v>53</v>
      </c>
      <c r="L34" s="9" t="s">
        <v>54</v>
      </c>
      <c r="M34" s="10" t="s">
        <v>26</v>
      </c>
      <c r="N34" s="11"/>
      <c r="O34" s="6"/>
      <c r="P34" s="17"/>
      <c r="Q34" s="17"/>
      <c r="R34" s="17"/>
      <c r="S34" s="17"/>
      <c r="T34" s="17"/>
      <c r="U34" s="17"/>
      <c r="V34" s="13">
        <v>130</v>
      </c>
      <c r="W34" s="14">
        <f t="shared" si="0"/>
        <v>0</v>
      </c>
      <c r="X34" s="14"/>
      <c r="Y34" s="14"/>
      <c r="Z34" s="15"/>
      <c r="AA34" s="16"/>
      <c r="AB34" s="13" t="e">
        <f xml:space="preserve"> IF(W34&gt;-1, IF(OR(NOT(ISERROR( SEARCH("-",#REF!))), NOT(ISERROR(SEARCH("-", IF(ISBLANK(Z34),0,Z34))))),FIXED(FIXED( IF(NOT(ISERROR( SEARCH("-",#REF!))), TRIM(LEFT(#REF!, SEARCH("-",#REF!, 1)-1)),#REF!), 2, FALSE) - FIXED(IF(NOT(ISERROR(SEARCH("-", IF(ISBLANK(Z34),0,Z34)))), TRIM(LEFT(IF(ISBLANK(Z34),0,Z34), SEARCH("-", IF(ISBLANK(Z34),0,Z34), 1)-1)), IF(ISBLANK(Z34),0,Z34)), 2, FALSE), 2, FALSE)&amp;" - "&amp;FIXED(FIXED( IF(NOT(ISERROR( SEARCH("-",#REF!))), TRIM(RIGHT(#REF!, SEARCH("-",#REF!, 1)-1)),#REF!), 2, FALSE) - FIXED(IF(NOT(ISERROR(SEARCH("-", IF(ISBLANK(Z34),0,Z34)))), TRIM(RIGHT(IF(ISBLANK(Z34),0,Z34), SEARCH("-", IF(ISBLANK(Z34),0,Z34), 1)-1)), IF(ISBLANK(Z34),0,Z34)), 2, FALSE), 2, FALSE),FIXED(#REF!-IF(ISBLANK(Z34),0,Z34), 2, FALSE)),#REF!)</f>
        <v>#REF!</v>
      </c>
      <c r="AC34" s="13">
        <f t="shared" si="3"/>
        <v>0</v>
      </c>
      <c r="AD34" s="13">
        <f t="shared" si="4"/>
        <v>0</v>
      </c>
      <c r="DZ34">
        <v>52</v>
      </c>
      <c r="EA34">
        <v>130</v>
      </c>
      <c r="EC34">
        <v>52</v>
      </c>
      <c r="ED34">
        <v>130</v>
      </c>
    </row>
    <row r="35" spans="1:140" ht="57.75" customHeight="1" x14ac:dyDescent="0.2">
      <c r="A35" s="7"/>
      <c r="B35" s="9" t="s">
        <v>133</v>
      </c>
      <c r="C35" s="9" t="s">
        <v>134</v>
      </c>
      <c r="D35" s="9" t="s">
        <v>60</v>
      </c>
      <c r="E35" s="9" t="s">
        <v>61</v>
      </c>
      <c r="F35" s="9" t="s">
        <v>137</v>
      </c>
      <c r="G35" s="9" t="s">
        <v>133</v>
      </c>
      <c r="H35" s="9" t="s">
        <v>134</v>
      </c>
      <c r="I35" s="9" t="s">
        <v>63</v>
      </c>
      <c r="J35" s="9" t="s">
        <v>64</v>
      </c>
      <c r="K35" s="9" t="s">
        <v>53</v>
      </c>
      <c r="L35" s="9" t="s">
        <v>54</v>
      </c>
      <c r="M35" s="10" t="s">
        <v>26</v>
      </c>
      <c r="N35" s="11"/>
      <c r="O35" s="6"/>
      <c r="P35" s="17"/>
      <c r="Q35" s="17"/>
      <c r="R35" s="17"/>
      <c r="S35" s="17"/>
      <c r="T35" s="17"/>
      <c r="U35" s="17"/>
      <c r="V35" s="13">
        <v>130</v>
      </c>
      <c r="W35" s="14">
        <f t="shared" si="0"/>
        <v>0</v>
      </c>
      <c r="X35" s="14"/>
      <c r="Y35" s="14"/>
      <c r="Z35" s="15"/>
      <c r="AA35" s="16"/>
      <c r="AB35" s="13" t="e">
        <f xml:space="preserve"> IF(W35&gt;-1, IF(OR(NOT(ISERROR( SEARCH("-",#REF!))), NOT(ISERROR(SEARCH("-", IF(ISBLANK(Z35),0,Z35))))),FIXED(FIXED( IF(NOT(ISERROR( SEARCH("-",#REF!))), TRIM(LEFT(#REF!, SEARCH("-",#REF!, 1)-1)),#REF!), 2, FALSE) - FIXED(IF(NOT(ISERROR(SEARCH("-", IF(ISBLANK(Z35),0,Z35)))), TRIM(LEFT(IF(ISBLANK(Z35),0,Z35), SEARCH("-", IF(ISBLANK(Z35),0,Z35), 1)-1)), IF(ISBLANK(Z35),0,Z35)), 2, FALSE), 2, FALSE)&amp;" - "&amp;FIXED(FIXED( IF(NOT(ISERROR( SEARCH("-",#REF!))), TRIM(RIGHT(#REF!, SEARCH("-",#REF!, 1)-1)),#REF!), 2, FALSE) - FIXED(IF(NOT(ISERROR(SEARCH("-", IF(ISBLANK(Z35),0,Z35)))), TRIM(RIGHT(IF(ISBLANK(Z35),0,Z35), SEARCH("-", IF(ISBLANK(Z35),0,Z35), 1)-1)), IF(ISBLANK(Z35),0,Z35)), 2, FALSE), 2, FALSE),FIXED(#REF!-IF(ISBLANK(Z35),0,Z35), 2, FALSE)),#REF!)</f>
        <v>#REF!</v>
      </c>
      <c r="AC35" s="13">
        <f t="shared" si="3"/>
        <v>0</v>
      </c>
      <c r="AD35" s="13">
        <f t="shared" si="4"/>
        <v>0</v>
      </c>
      <c r="DZ35">
        <v>52</v>
      </c>
      <c r="EA35">
        <v>130</v>
      </c>
      <c r="EC35">
        <v>52</v>
      </c>
      <c r="ED35">
        <v>130</v>
      </c>
    </row>
    <row r="36" spans="1:140" ht="57.75" customHeight="1" x14ac:dyDescent="0.2">
      <c r="A36" s="7"/>
      <c r="B36" s="9" t="s">
        <v>148</v>
      </c>
      <c r="C36" s="9" t="s">
        <v>149</v>
      </c>
      <c r="D36" s="9" t="s">
        <v>128</v>
      </c>
      <c r="E36" s="9" t="s">
        <v>129</v>
      </c>
      <c r="F36" s="9" t="s">
        <v>150</v>
      </c>
      <c r="G36" s="9" t="s">
        <v>148</v>
      </c>
      <c r="H36" s="9" t="s">
        <v>149</v>
      </c>
      <c r="I36" s="9" t="s">
        <v>63</v>
      </c>
      <c r="J36" s="9" t="s">
        <v>52</v>
      </c>
      <c r="K36" s="9" t="s">
        <v>53</v>
      </c>
      <c r="L36" s="9" t="s">
        <v>54</v>
      </c>
      <c r="M36" s="10" t="s">
        <v>26</v>
      </c>
      <c r="N36" s="11"/>
      <c r="O36" s="35"/>
      <c r="P36" s="17"/>
      <c r="Q36" s="34"/>
      <c r="R36" s="34"/>
      <c r="S36" s="34"/>
      <c r="T36" s="34"/>
      <c r="U36" s="17"/>
      <c r="V36" s="13">
        <v>120</v>
      </c>
      <c r="W36" s="14">
        <f t="shared" si="0"/>
        <v>0</v>
      </c>
      <c r="X36" s="14"/>
      <c r="Y36" s="14"/>
      <c r="Z36" s="15"/>
      <c r="AA36" s="16"/>
      <c r="AB36" s="13" t="e">
        <f xml:space="preserve"> IF(W36&gt;-1, IF(OR(NOT(ISERROR( SEARCH("-",#REF!))), NOT(ISERROR(SEARCH("-", IF(ISBLANK(Z36),0,Z36))))),FIXED(FIXED( IF(NOT(ISERROR( SEARCH("-",#REF!))), TRIM(LEFT(#REF!, SEARCH("-",#REF!, 1)-1)),#REF!), 2, FALSE) - FIXED(IF(NOT(ISERROR(SEARCH("-", IF(ISBLANK(Z36),0,Z36)))), TRIM(LEFT(IF(ISBLANK(Z36),0,Z36), SEARCH("-", IF(ISBLANK(Z36),0,Z36), 1)-1)), IF(ISBLANK(Z36),0,Z36)), 2, FALSE), 2, FALSE)&amp;" - "&amp;FIXED(FIXED( IF(NOT(ISERROR( SEARCH("-",#REF!))), TRIM(RIGHT(#REF!, SEARCH("-",#REF!, 1)-1)),#REF!), 2, FALSE) - FIXED(IF(NOT(ISERROR(SEARCH("-", IF(ISBLANK(Z36),0,Z36)))), TRIM(RIGHT(IF(ISBLANK(Z36),0,Z36), SEARCH("-", IF(ISBLANK(Z36),0,Z36), 1)-1)), IF(ISBLANK(Z36),0,Z36)), 2, FALSE), 2, FALSE),FIXED(#REF!-IF(ISBLANK(Z36),0,Z36), 2, FALSE)),#REF!)</f>
        <v>#REF!</v>
      </c>
      <c r="AC36" s="13">
        <f t="shared" si="3"/>
        <v>0</v>
      </c>
      <c r="AD36" s="13">
        <f t="shared" si="4"/>
        <v>0</v>
      </c>
      <c r="DZ36">
        <v>128</v>
      </c>
      <c r="EA36">
        <v>320</v>
      </c>
      <c r="EC36">
        <v>128</v>
      </c>
      <c r="ED36">
        <v>320</v>
      </c>
      <c r="EE36">
        <v>128</v>
      </c>
      <c r="EF36">
        <v>320</v>
      </c>
      <c r="EG36">
        <v>128</v>
      </c>
      <c r="EH36">
        <v>320</v>
      </c>
      <c r="EI36">
        <v>128</v>
      </c>
      <c r="EJ36">
        <v>320</v>
      </c>
    </row>
    <row r="37" spans="1:140" ht="57.75" customHeight="1" x14ac:dyDescent="0.2">
      <c r="A37" s="7"/>
      <c r="B37" s="9" t="s">
        <v>148</v>
      </c>
      <c r="C37" s="9" t="s">
        <v>149</v>
      </c>
      <c r="D37" s="9" t="s">
        <v>55</v>
      </c>
      <c r="E37" s="9" t="s">
        <v>56</v>
      </c>
      <c r="F37" s="9" t="s">
        <v>151</v>
      </c>
      <c r="G37" s="9" t="s">
        <v>148</v>
      </c>
      <c r="H37" s="9" t="s">
        <v>149</v>
      </c>
      <c r="I37" s="9" t="s">
        <v>63</v>
      </c>
      <c r="J37" s="9" t="s">
        <v>52</v>
      </c>
      <c r="K37" s="9" t="s">
        <v>53</v>
      </c>
      <c r="L37" s="9" t="s">
        <v>54</v>
      </c>
      <c r="M37" s="10" t="s">
        <v>26</v>
      </c>
      <c r="N37" s="11"/>
      <c r="O37" s="35"/>
      <c r="P37" s="17"/>
      <c r="Q37" s="34"/>
      <c r="R37" s="34"/>
      <c r="S37" s="34"/>
      <c r="T37" s="34"/>
      <c r="U37" s="17"/>
      <c r="V37" s="13">
        <v>120</v>
      </c>
      <c r="W37" s="14">
        <f t="shared" si="0"/>
        <v>0</v>
      </c>
      <c r="X37" s="14"/>
      <c r="Y37" s="14"/>
      <c r="Z37" s="15"/>
      <c r="AA37" s="16"/>
      <c r="AB37" s="13" t="e">
        <f xml:space="preserve"> IF(W37&gt;-1, IF(OR(NOT(ISERROR( SEARCH("-",#REF!))), NOT(ISERROR(SEARCH("-", IF(ISBLANK(Z37),0,Z37))))),FIXED(FIXED( IF(NOT(ISERROR( SEARCH("-",#REF!))), TRIM(LEFT(#REF!, SEARCH("-",#REF!, 1)-1)),#REF!), 2, FALSE) - FIXED(IF(NOT(ISERROR(SEARCH("-", IF(ISBLANK(Z37),0,Z37)))), TRIM(LEFT(IF(ISBLANK(Z37),0,Z37), SEARCH("-", IF(ISBLANK(Z37),0,Z37), 1)-1)), IF(ISBLANK(Z37),0,Z37)), 2, FALSE), 2, FALSE)&amp;" - "&amp;FIXED(FIXED( IF(NOT(ISERROR( SEARCH("-",#REF!))), TRIM(RIGHT(#REF!, SEARCH("-",#REF!, 1)-1)),#REF!), 2, FALSE) - FIXED(IF(NOT(ISERROR(SEARCH("-", IF(ISBLANK(Z37),0,Z37)))), TRIM(RIGHT(IF(ISBLANK(Z37),0,Z37), SEARCH("-", IF(ISBLANK(Z37),0,Z37), 1)-1)), IF(ISBLANK(Z37),0,Z37)), 2, FALSE), 2, FALSE),FIXED(#REF!-IF(ISBLANK(Z37),0,Z37), 2, FALSE)),#REF!)</f>
        <v>#REF!</v>
      </c>
      <c r="AC37" s="13">
        <f t="shared" si="3"/>
        <v>0</v>
      </c>
      <c r="AD37" s="13">
        <f t="shared" si="4"/>
        <v>0</v>
      </c>
      <c r="DZ37">
        <v>128</v>
      </c>
      <c r="EA37">
        <v>320</v>
      </c>
      <c r="EC37">
        <v>128</v>
      </c>
      <c r="ED37">
        <v>320</v>
      </c>
      <c r="EE37">
        <v>128</v>
      </c>
      <c r="EF37">
        <v>320</v>
      </c>
      <c r="EG37">
        <v>128</v>
      </c>
      <c r="EH37">
        <v>320</v>
      </c>
      <c r="EI37">
        <v>128</v>
      </c>
      <c r="EJ37">
        <v>320</v>
      </c>
    </row>
    <row r="38" spans="1:140" ht="57.75" customHeight="1" x14ac:dyDescent="0.2">
      <c r="A38" s="7"/>
      <c r="B38" s="9" t="s">
        <v>148</v>
      </c>
      <c r="C38" s="9" t="s">
        <v>149</v>
      </c>
      <c r="D38" s="9" t="s">
        <v>60</v>
      </c>
      <c r="E38" s="9" t="s">
        <v>61</v>
      </c>
      <c r="F38" s="9" t="s">
        <v>152</v>
      </c>
      <c r="G38" s="9" t="s">
        <v>148</v>
      </c>
      <c r="H38" s="9" t="s">
        <v>149</v>
      </c>
      <c r="I38" s="9" t="s">
        <v>63</v>
      </c>
      <c r="J38" s="9" t="s">
        <v>52</v>
      </c>
      <c r="K38" s="9" t="s">
        <v>53</v>
      </c>
      <c r="L38" s="9" t="s">
        <v>54</v>
      </c>
      <c r="M38" s="10" t="s">
        <v>26</v>
      </c>
      <c r="N38" s="11"/>
      <c r="O38" s="35"/>
      <c r="P38" s="17"/>
      <c r="Q38" s="34"/>
      <c r="R38" s="34"/>
      <c r="S38" s="34"/>
      <c r="T38" s="34"/>
      <c r="U38" s="17"/>
      <c r="V38" s="13">
        <v>120</v>
      </c>
      <c r="W38" s="14">
        <f t="shared" si="0"/>
        <v>0</v>
      </c>
      <c r="X38" s="14"/>
      <c r="Y38" s="14"/>
      <c r="Z38" s="15"/>
      <c r="AA38" s="16"/>
      <c r="AB38" s="13" t="e">
        <f xml:space="preserve"> IF(W38&gt;-1, IF(OR(NOT(ISERROR( SEARCH("-",#REF!))), NOT(ISERROR(SEARCH("-", IF(ISBLANK(Z38),0,Z38))))),FIXED(FIXED( IF(NOT(ISERROR( SEARCH("-",#REF!))), TRIM(LEFT(#REF!, SEARCH("-",#REF!, 1)-1)),#REF!), 2, FALSE) - FIXED(IF(NOT(ISERROR(SEARCH("-", IF(ISBLANK(Z38),0,Z38)))), TRIM(LEFT(IF(ISBLANK(Z38),0,Z38), SEARCH("-", IF(ISBLANK(Z38),0,Z38), 1)-1)), IF(ISBLANK(Z38),0,Z38)), 2, FALSE), 2, FALSE)&amp;" - "&amp;FIXED(FIXED( IF(NOT(ISERROR( SEARCH("-",#REF!))), TRIM(RIGHT(#REF!, SEARCH("-",#REF!, 1)-1)),#REF!), 2, FALSE) - FIXED(IF(NOT(ISERROR(SEARCH("-", IF(ISBLANK(Z38),0,Z38)))), TRIM(RIGHT(IF(ISBLANK(Z38),0,Z38), SEARCH("-", IF(ISBLANK(Z38),0,Z38), 1)-1)), IF(ISBLANK(Z38),0,Z38)), 2, FALSE), 2, FALSE),FIXED(#REF!-IF(ISBLANK(Z38),0,Z38), 2, FALSE)),#REF!)</f>
        <v>#REF!</v>
      </c>
      <c r="AC38" s="13">
        <f t="shared" si="3"/>
        <v>0</v>
      </c>
      <c r="AD38" s="13">
        <f t="shared" si="4"/>
        <v>0</v>
      </c>
      <c r="DZ38">
        <v>128</v>
      </c>
      <c r="EA38">
        <v>320</v>
      </c>
      <c r="EC38">
        <v>128</v>
      </c>
      <c r="ED38">
        <v>320</v>
      </c>
      <c r="EE38">
        <v>128</v>
      </c>
      <c r="EF38">
        <v>320</v>
      </c>
      <c r="EG38">
        <v>128</v>
      </c>
      <c r="EH38">
        <v>320</v>
      </c>
      <c r="EI38">
        <v>128</v>
      </c>
      <c r="EJ38">
        <v>320</v>
      </c>
    </row>
    <row r="39" spans="1:140" ht="57.75" customHeight="1" x14ac:dyDescent="0.2">
      <c r="A39" s="7"/>
      <c r="B39" s="9" t="s">
        <v>165</v>
      </c>
      <c r="C39" s="9" t="s">
        <v>166</v>
      </c>
      <c r="D39" s="9" t="s">
        <v>128</v>
      </c>
      <c r="E39" s="9" t="s">
        <v>129</v>
      </c>
      <c r="F39" s="9" t="s">
        <v>167</v>
      </c>
      <c r="G39" s="9" t="s">
        <v>165</v>
      </c>
      <c r="H39" s="9" t="s">
        <v>166</v>
      </c>
      <c r="I39" s="9" t="s">
        <v>63</v>
      </c>
      <c r="J39" s="9" t="s">
        <v>52</v>
      </c>
      <c r="K39" s="9" t="s">
        <v>53</v>
      </c>
      <c r="L39" s="9" t="s">
        <v>54</v>
      </c>
      <c r="M39" s="10" t="s">
        <v>26</v>
      </c>
      <c r="N39" s="11"/>
      <c r="O39" s="6"/>
      <c r="P39" s="17"/>
      <c r="Q39" s="17"/>
      <c r="R39" s="17"/>
      <c r="S39" s="17"/>
      <c r="T39" s="17"/>
      <c r="U39" s="17"/>
      <c r="V39" s="13">
        <v>55</v>
      </c>
      <c r="W39" s="14">
        <f t="shared" si="0"/>
        <v>0</v>
      </c>
      <c r="X39" s="14">
        <v>6</v>
      </c>
      <c r="Y39" s="14"/>
      <c r="Z39" s="15"/>
      <c r="AA39" s="16"/>
      <c r="AB39" s="13" t="e">
        <f xml:space="preserve"> IF(W39&gt;-1, IF(OR(NOT(ISERROR( SEARCH("-",#REF!))), NOT(ISERROR(SEARCH("-", IF(ISBLANK(Z39),0,Z39))))),FIXED(FIXED( IF(NOT(ISERROR( SEARCH("-",#REF!))), TRIM(LEFT(#REF!, SEARCH("-",#REF!, 1)-1)),#REF!), 2, FALSE) - FIXED(IF(NOT(ISERROR(SEARCH("-", IF(ISBLANK(Z39),0,Z39)))), TRIM(LEFT(IF(ISBLANK(Z39),0,Z39), SEARCH("-", IF(ISBLANK(Z39),0,Z39), 1)-1)), IF(ISBLANK(Z39),0,Z39)), 2, FALSE), 2, FALSE)&amp;" - "&amp;FIXED(FIXED( IF(NOT(ISERROR( SEARCH("-",#REF!))), TRIM(RIGHT(#REF!, SEARCH("-",#REF!, 1)-1)),#REF!), 2, FALSE) - FIXED(IF(NOT(ISERROR(SEARCH("-", IF(ISBLANK(Z39),0,Z39)))), TRIM(RIGHT(IF(ISBLANK(Z39),0,Z39), SEARCH("-", IF(ISBLANK(Z39),0,Z39), 1)-1)), IF(ISBLANK(Z39),0,Z39)), 2, FALSE), 2, FALSE),FIXED(#REF!-IF(ISBLANK(Z39),0,Z39), 2, FALSE)),#REF!)</f>
        <v>#REF!</v>
      </c>
      <c r="AC39" s="13">
        <f t="shared" si="3"/>
        <v>0</v>
      </c>
      <c r="AD39" s="13">
        <f t="shared" si="4"/>
        <v>0</v>
      </c>
      <c r="DZ39">
        <v>38</v>
      </c>
      <c r="EA39">
        <v>95</v>
      </c>
      <c r="EC39">
        <v>38</v>
      </c>
      <c r="ED39">
        <v>95</v>
      </c>
    </row>
    <row r="40" spans="1:140" ht="57.75" customHeight="1" x14ac:dyDescent="0.2">
      <c r="A40" s="7"/>
      <c r="B40" s="9" t="s">
        <v>165</v>
      </c>
      <c r="C40" s="9" t="s">
        <v>166</v>
      </c>
      <c r="D40" s="9" t="s">
        <v>55</v>
      </c>
      <c r="E40" s="9" t="s">
        <v>56</v>
      </c>
      <c r="F40" s="9" t="s">
        <v>168</v>
      </c>
      <c r="G40" s="9" t="s">
        <v>165</v>
      </c>
      <c r="H40" s="9" t="s">
        <v>166</v>
      </c>
      <c r="I40" s="9" t="s">
        <v>63</v>
      </c>
      <c r="J40" s="9" t="s">
        <v>52</v>
      </c>
      <c r="K40" s="9" t="s">
        <v>53</v>
      </c>
      <c r="L40" s="9" t="s">
        <v>54</v>
      </c>
      <c r="M40" s="10" t="s">
        <v>26</v>
      </c>
      <c r="N40" s="11"/>
      <c r="O40" s="6"/>
      <c r="P40" s="17"/>
      <c r="Q40" s="17"/>
      <c r="R40" s="17"/>
      <c r="S40" s="17"/>
      <c r="T40" s="17"/>
      <c r="U40" s="17"/>
      <c r="V40" s="13">
        <v>55</v>
      </c>
      <c r="W40" s="14">
        <f t="shared" si="0"/>
        <v>0</v>
      </c>
      <c r="X40" s="14">
        <v>6</v>
      </c>
      <c r="Y40" s="14"/>
      <c r="Z40" s="15"/>
      <c r="AA40" s="16"/>
      <c r="AB40" s="13" t="e">
        <f xml:space="preserve"> IF(W40&gt;-1, IF(OR(NOT(ISERROR( SEARCH("-",#REF!))), NOT(ISERROR(SEARCH("-", IF(ISBLANK(Z40),0,Z40))))),FIXED(FIXED( IF(NOT(ISERROR( SEARCH("-",#REF!))), TRIM(LEFT(#REF!, SEARCH("-",#REF!, 1)-1)),#REF!), 2, FALSE) - FIXED(IF(NOT(ISERROR(SEARCH("-", IF(ISBLANK(Z40),0,Z40)))), TRIM(LEFT(IF(ISBLANK(Z40),0,Z40), SEARCH("-", IF(ISBLANK(Z40),0,Z40), 1)-1)), IF(ISBLANK(Z40),0,Z40)), 2, FALSE), 2, FALSE)&amp;" - "&amp;FIXED(FIXED( IF(NOT(ISERROR( SEARCH("-",#REF!))), TRIM(RIGHT(#REF!, SEARCH("-",#REF!, 1)-1)),#REF!), 2, FALSE) - FIXED(IF(NOT(ISERROR(SEARCH("-", IF(ISBLANK(Z40),0,Z40)))), TRIM(RIGHT(IF(ISBLANK(Z40),0,Z40), SEARCH("-", IF(ISBLANK(Z40),0,Z40), 1)-1)), IF(ISBLANK(Z40),0,Z40)), 2, FALSE), 2, FALSE),FIXED(#REF!-IF(ISBLANK(Z40),0,Z40), 2, FALSE)),#REF!)</f>
        <v>#REF!</v>
      </c>
      <c r="AC40" s="13">
        <f t="shared" si="3"/>
        <v>0</v>
      </c>
      <c r="AD40" s="13">
        <f t="shared" si="4"/>
        <v>0</v>
      </c>
      <c r="DZ40">
        <v>38</v>
      </c>
      <c r="EA40">
        <v>95</v>
      </c>
      <c r="EC40">
        <v>38</v>
      </c>
      <c r="ED40">
        <v>95</v>
      </c>
    </row>
    <row r="41" spans="1:140" ht="57.75" customHeight="1" x14ac:dyDescent="0.2">
      <c r="A41" s="7"/>
      <c r="B41" s="9" t="s">
        <v>165</v>
      </c>
      <c r="C41" s="9" t="s">
        <v>166</v>
      </c>
      <c r="D41" s="9" t="s">
        <v>60</v>
      </c>
      <c r="E41" s="9" t="s">
        <v>61</v>
      </c>
      <c r="F41" s="9" t="s">
        <v>169</v>
      </c>
      <c r="G41" s="9" t="s">
        <v>165</v>
      </c>
      <c r="H41" s="9" t="s">
        <v>166</v>
      </c>
      <c r="I41" s="9" t="s">
        <v>63</v>
      </c>
      <c r="J41" s="9" t="s">
        <v>52</v>
      </c>
      <c r="K41" s="9" t="s">
        <v>53</v>
      </c>
      <c r="L41" s="9" t="s">
        <v>54</v>
      </c>
      <c r="M41" s="10" t="s">
        <v>26</v>
      </c>
      <c r="N41" s="11"/>
      <c r="O41" s="6"/>
      <c r="P41" s="17"/>
      <c r="Q41" s="17"/>
      <c r="R41" s="17"/>
      <c r="S41" s="17"/>
      <c r="T41" s="17"/>
      <c r="U41" s="17"/>
      <c r="V41" s="13">
        <v>55</v>
      </c>
      <c r="W41" s="14">
        <f t="shared" si="0"/>
        <v>0</v>
      </c>
      <c r="X41" s="14">
        <v>6</v>
      </c>
      <c r="Y41" s="14"/>
      <c r="Z41" s="15"/>
      <c r="AA41" s="16"/>
      <c r="AB41" s="13" t="e">
        <f xml:space="preserve"> IF(W41&gt;-1, IF(OR(NOT(ISERROR( SEARCH("-",#REF!))), NOT(ISERROR(SEARCH("-", IF(ISBLANK(Z41),0,Z41))))),FIXED(FIXED( IF(NOT(ISERROR( SEARCH("-",#REF!))), TRIM(LEFT(#REF!, SEARCH("-",#REF!, 1)-1)),#REF!), 2, FALSE) - FIXED(IF(NOT(ISERROR(SEARCH("-", IF(ISBLANK(Z41),0,Z41)))), TRIM(LEFT(IF(ISBLANK(Z41),0,Z41), SEARCH("-", IF(ISBLANK(Z41),0,Z41), 1)-1)), IF(ISBLANK(Z41),0,Z41)), 2, FALSE), 2, FALSE)&amp;" - "&amp;FIXED(FIXED( IF(NOT(ISERROR( SEARCH("-",#REF!))), TRIM(RIGHT(#REF!, SEARCH("-",#REF!, 1)-1)),#REF!), 2, FALSE) - FIXED(IF(NOT(ISERROR(SEARCH("-", IF(ISBLANK(Z41),0,Z41)))), TRIM(RIGHT(IF(ISBLANK(Z41),0,Z41), SEARCH("-", IF(ISBLANK(Z41),0,Z41), 1)-1)), IF(ISBLANK(Z41),0,Z41)), 2, FALSE), 2, FALSE),FIXED(#REF!-IF(ISBLANK(Z41),0,Z41), 2, FALSE)),#REF!)</f>
        <v>#REF!</v>
      </c>
      <c r="AC41" s="13">
        <f t="shared" si="3"/>
        <v>0</v>
      </c>
      <c r="AD41" s="13">
        <f t="shared" si="4"/>
        <v>0</v>
      </c>
      <c r="DZ41">
        <v>38</v>
      </c>
      <c r="EA41">
        <v>95</v>
      </c>
      <c r="EC41">
        <v>38</v>
      </c>
      <c r="ED41">
        <v>95</v>
      </c>
    </row>
    <row r="42" spans="1:140" ht="57.75" customHeight="1" x14ac:dyDescent="0.2">
      <c r="A42" s="7"/>
      <c r="B42" s="9" t="s">
        <v>191</v>
      </c>
      <c r="C42" s="9" t="s">
        <v>192</v>
      </c>
      <c r="D42" s="9" t="s">
        <v>128</v>
      </c>
      <c r="E42" s="9" t="s">
        <v>129</v>
      </c>
      <c r="F42" s="9" t="s">
        <v>193</v>
      </c>
      <c r="G42" s="9" t="s">
        <v>191</v>
      </c>
      <c r="H42" s="9" t="s">
        <v>192</v>
      </c>
      <c r="I42" s="9" t="s">
        <v>63</v>
      </c>
      <c r="J42" s="9" t="s">
        <v>52</v>
      </c>
      <c r="K42" s="9" t="s">
        <v>53</v>
      </c>
      <c r="L42" s="9" t="s">
        <v>54</v>
      </c>
      <c r="M42" s="10" t="s">
        <v>26</v>
      </c>
      <c r="N42" s="11"/>
      <c r="O42" s="6"/>
      <c r="P42" s="17"/>
      <c r="Q42" s="17"/>
      <c r="R42" s="17"/>
      <c r="S42" s="17"/>
      <c r="T42" s="17"/>
      <c r="U42" s="17"/>
      <c r="V42" s="13">
        <v>90</v>
      </c>
      <c r="W42" s="14">
        <f t="shared" si="0"/>
        <v>0</v>
      </c>
      <c r="X42" s="14"/>
      <c r="Y42" s="14"/>
      <c r="Z42" s="15"/>
      <c r="AA42" s="16"/>
      <c r="AB42" s="13" t="e">
        <f xml:space="preserve"> IF(W42&gt;-1, IF(OR(NOT(ISERROR( SEARCH("-",#REF!))), NOT(ISERROR(SEARCH("-", IF(ISBLANK(Z42),0,Z42))))),FIXED(FIXED( IF(NOT(ISERROR( SEARCH("-",#REF!))), TRIM(LEFT(#REF!, SEARCH("-",#REF!, 1)-1)),#REF!), 2, FALSE) - FIXED(IF(NOT(ISERROR(SEARCH("-", IF(ISBLANK(Z42),0,Z42)))), TRIM(LEFT(IF(ISBLANK(Z42),0,Z42), SEARCH("-", IF(ISBLANK(Z42),0,Z42), 1)-1)), IF(ISBLANK(Z42),0,Z42)), 2, FALSE), 2, FALSE)&amp;" - "&amp;FIXED(FIXED( IF(NOT(ISERROR( SEARCH("-",#REF!))), TRIM(RIGHT(#REF!, SEARCH("-",#REF!, 1)-1)),#REF!), 2, FALSE) - FIXED(IF(NOT(ISERROR(SEARCH("-", IF(ISBLANK(Z42),0,Z42)))), TRIM(RIGHT(IF(ISBLANK(Z42),0,Z42), SEARCH("-", IF(ISBLANK(Z42),0,Z42), 1)-1)), IF(ISBLANK(Z42),0,Z42)), 2, FALSE), 2, FALSE),FIXED(#REF!-IF(ISBLANK(Z42),0,Z42), 2, FALSE)),#REF!)</f>
        <v>#REF!</v>
      </c>
      <c r="AC42" s="13">
        <f t="shared" si="3"/>
        <v>0</v>
      </c>
      <c r="AD42" s="13">
        <f t="shared" si="4"/>
        <v>0</v>
      </c>
      <c r="DZ42">
        <v>48</v>
      </c>
      <c r="EA42">
        <v>120</v>
      </c>
      <c r="EC42">
        <v>48</v>
      </c>
      <c r="ED42">
        <v>120</v>
      </c>
    </row>
    <row r="43" spans="1:140" ht="57.75" customHeight="1" x14ac:dyDescent="0.2">
      <c r="A43" s="7"/>
      <c r="B43" s="9" t="s">
        <v>191</v>
      </c>
      <c r="C43" s="9" t="s">
        <v>192</v>
      </c>
      <c r="D43" s="9" t="s">
        <v>55</v>
      </c>
      <c r="E43" s="9" t="s">
        <v>56</v>
      </c>
      <c r="F43" s="9" t="s">
        <v>194</v>
      </c>
      <c r="G43" s="9" t="s">
        <v>191</v>
      </c>
      <c r="H43" s="9" t="s">
        <v>192</v>
      </c>
      <c r="I43" s="9" t="s">
        <v>63</v>
      </c>
      <c r="J43" s="9" t="s">
        <v>52</v>
      </c>
      <c r="K43" s="9" t="s">
        <v>53</v>
      </c>
      <c r="L43" s="9" t="s">
        <v>54</v>
      </c>
      <c r="M43" s="10" t="s">
        <v>26</v>
      </c>
      <c r="N43" s="11"/>
      <c r="O43" s="6"/>
      <c r="P43" s="17"/>
      <c r="Q43" s="17"/>
      <c r="R43" s="17"/>
      <c r="S43" s="17"/>
      <c r="T43" s="17"/>
      <c r="U43" s="17"/>
      <c r="V43" s="13">
        <v>90</v>
      </c>
      <c r="W43" s="14">
        <f t="shared" si="0"/>
        <v>0</v>
      </c>
      <c r="X43" s="14"/>
      <c r="Y43" s="14"/>
      <c r="Z43" s="15"/>
      <c r="AA43" s="16"/>
      <c r="AB43" s="13" t="e">
        <f xml:space="preserve"> IF(W43&gt;-1, IF(OR(NOT(ISERROR( SEARCH("-",#REF!))), NOT(ISERROR(SEARCH("-", IF(ISBLANK(Z43),0,Z43))))),FIXED(FIXED( IF(NOT(ISERROR( SEARCH("-",#REF!))), TRIM(LEFT(#REF!, SEARCH("-",#REF!, 1)-1)),#REF!), 2, FALSE) - FIXED(IF(NOT(ISERROR(SEARCH("-", IF(ISBLANK(Z43),0,Z43)))), TRIM(LEFT(IF(ISBLANK(Z43),0,Z43), SEARCH("-", IF(ISBLANK(Z43),0,Z43), 1)-1)), IF(ISBLANK(Z43),0,Z43)), 2, FALSE), 2, FALSE)&amp;" - "&amp;FIXED(FIXED( IF(NOT(ISERROR( SEARCH("-",#REF!))), TRIM(RIGHT(#REF!, SEARCH("-",#REF!, 1)-1)),#REF!), 2, FALSE) - FIXED(IF(NOT(ISERROR(SEARCH("-", IF(ISBLANK(Z43),0,Z43)))), TRIM(RIGHT(IF(ISBLANK(Z43),0,Z43), SEARCH("-", IF(ISBLANK(Z43),0,Z43), 1)-1)), IF(ISBLANK(Z43),0,Z43)), 2, FALSE), 2, FALSE),FIXED(#REF!-IF(ISBLANK(Z43),0,Z43), 2, FALSE)),#REF!)</f>
        <v>#REF!</v>
      </c>
      <c r="AC43" s="13">
        <f t="shared" si="3"/>
        <v>0</v>
      </c>
      <c r="AD43" s="13">
        <f t="shared" si="4"/>
        <v>0</v>
      </c>
      <c r="DZ43">
        <v>48</v>
      </c>
      <c r="EA43">
        <v>120</v>
      </c>
      <c r="EC43">
        <v>48</v>
      </c>
      <c r="ED43">
        <v>120</v>
      </c>
    </row>
    <row r="44" spans="1:140" ht="57.75" customHeight="1" x14ac:dyDescent="0.2">
      <c r="A44" s="7"/>
      <c r="B44" s="9" t="s">
        <v>191</v>
      </c>
      <c r="C44" s="9" t="s">
        <v>192</v>
      </c>
      <c r="D44" s="9" t="s">
        <v>60</v>
      </c>
      <c r="E44" s="9" t="s">
        <v>61</v>
      </c>
      <c r="F44" s="9" t="s">
        <v>195</v>
      </c>
      <c r="G44" s="9" t="s">
        <v>191</v>
      </c>
      <c r="H44" s="9" t="s">
        <v>192</v>
      </c>
      <c r="I44" s="9" t="s">
        <v>63</v>
      </c>
      <c r="J44" s="9" t="s">
        <v>52</v>
      </c>
      <c r="K44" s="9" t="s">
        <v>53</v>
      </c>
      <c r="L44" s="9" t="s">
        <v>54</v>
      </c>
      <c r="M44" s="10" t="s">
        <v>26</v>
      </c>
      <c r="N44" s="11"/>
      <c r="O44" s="6"/>
      <c r="P44" s="17"/>
      <c r="Q44" s="17"/>
      <c r="R44" s="17"/>
      <c r="S44" s="17"/>
      <c r="T44" s="17"/>
      <c r="U44" s="17"/>
      <c r="V44" s="13">
        <v>90</v>
      </c>
      <c r="W44" s="14">
        <f t="shared" si="0"/>
        <v>0</v>
      </c>
      <c r="X44" s="14"/>
      <c r="Y44" s="14"/>
      <c r="Z44" s="15"/>
      <c r="AA44" s="16"/>
      <c r="AB44" s="13" t="e">
        <f xml:space="preserve"> IF(W44&gt;-1, IF(OR(NOT(ISERROR( SEARCH("-",#REF!))), NOT(ISERROR(SEARCH("-", IF(ISBLANK(Z44),0,Z44))))),FIXED(FIXED( IF(NOT(ISERROR( SEARCH("-",#REF!))), TRIM(LEFT(#REF!, SEARCH("-",#REF!, 1)-1)),#REF!), 2, FALSE) - FIXED(IF(NOT(ISERROR(SEARCH("-", IF(ISBLANK(Z44),0,Z44)))), TRIM(LEFT(IF(ISBLANK(Z44),0,Z44), SEARCH("-", IF(ISBLANK(Z44),0,Z44), 1)-1)), IF(ISBLANK(Z44),0,Z44)), 2, FALSE), 2, FALSE)&amp;" - "&amp;FIXED(FIXED( IF(NOT(ISERROR( SEARCH("-",#REF!))), TRIM(RIGHT(#REF!, SEARCH("-",#REF!, 1)-1)),#REF!), 2, FALSE) - FIXED(IF(NOT(ISERROR(SEARCH("-", IF(ISBLANK(Z44),0,Z44)))), TRIM(RIGHT(IF(ISBLANK(Z44),0,Z44), SEARCH("-", IF(ISBLANK(Z44),0,Z44), 1)-1)), IF(ISBLANK(Z44),0,Z44)), 2, FALSE), 2, FALSE),FIXED(#REF!-IF(ISBLANK(Z44),0,Z44), 2, FALSE)),#REF!)</f>
        <v>#REF!</v>
      </c>
      <c r="AC44" s="13">
        <f t="shared" si="3"/>
        <v>0</v>
      </c>
      <c r="AD44" s="13">
        <f t="shared" si="4"/>
        <v>0</v>
      </c>
      <c r="DZ44">
        <v>48</v>
      </c>
      <c r="EA44">
        <v>120</v>
      </c>
      <c r="EC44">
        <v>48</v>
      </c>
      <c r="ED44">
        <v>120</v>
      </c>
    </row>
    <row r="45" spans="1:140" ht="57.75" customHeight="1" x14ac:dyDescent="0.2">
      <c r="A45" s="7"/>
      <c r="B45" s="9" t="s">
        <v>170</v>
      </c>
      <c r="C45" s="9" t="s">
        <v>171</v>
      </c>
      <c r="D45" s="9" t="s">
        <v>128</v>
      </c>
      <c r="E45" s="9" t="s">
        <v>129</v>
      </c>
      <c r="F45" s="9" t="s">
        <v>172</v>
      </c>
      <c r="G45" s="9" t="s">
        <v>170</v>
      </c>
      <c r="H45" s="9" t="s">
        <v>171</v>
      </c>
      <c r="I45" s="9" t="s">
        <v>63</v>
      </c>
      <c r="J45" s="9" t="s">
        <v>173</v>
      </c>
      <c r="K45" s="9" t="s">
        <v>53</v>
      </c>
      <c r="L45" s="9" t="s">
        <v>54</v>
      </c>
      <c r="M45" s="10" t="s">
        <v>26</v>
      </c>
      <c r="N45" s="11"/>
      <c r="O45" s="35"/>
      <c r="P45" s="17"/>
      <c r="Q45" s="34"/>
      <c r="R45" s="34"/>
      <c r="S45" s="34"/>
      <c r="T45" s="17"/>
      <c r="U45" s="17"/>
      <c r="V45" s="13">
        <v>160</v>
      </c>
      <c r="W45" s="14">
        <f t="shared" si="0"/>
        <v>0</v>
      </c>
      <c r="X45" s="14"/>
      <c r="Y45" s="14"/>
      <c r="Z45" s="15"/>
      <c r="AA45" s="16"/>
      <c r="AB45" s="13" t="e">
        <f xml:space="preserve"> IF(W45&gt;-1, IF(OR(NOT(ISERROR( SEARCH("-",#REF!))), NOT(ISERROR(SEARCH("-", IF(ISBLANK(Z45),0,Z45))))),FIXED(FIXED( IF(NOT(ISERROR( SEARCH("-",#REF!))), TRIM(LEFT(#REF!, SEARCH("-",#REF!, 1)-1)),#REF!), 2, FALSE) - FIXED(IF(NOT(ISERROR(SEARCH("-", IF(ISBLANK(Z45),0,Z45)))), TRIM(LEFT(IF(ISBLANK(Z45),0,Z45), SEARCH("-", IF(ISBLANK(Z45),0,Z45), 1)-1)), IF(ISBLANK(Z45),0,Z45)), 2, FALSE), 2, FALSE)&amp;" - "&amp;FIXED(FIXED( IF(NOT(ISERROR( SEARCH("-",#REF!))), TRIM(RIGHT(#REF!, SEARCH("-",#REF!, 1)-1)),#REF!), 2, FALSE) - FIXED(IF(NOT(ISERROR(SEARCH("-", IF(ISBLANK(Z45),0,Z45)))), TRIM(RIGHT(IF(ISBLANK(Z45),0,Z45), SEARCH("-", IF(ISBLANK(Z45),0,Z45), 1)-1)), IF(ISBLANK(Z45),0,Z45)), 2, FALSE), 2, FALSE),FIXED(#REF!-IF(ISBLANK(Z45),0,Z45), 2, FALSE)),#REF!)</f>
        <v>#REF!</v>
      </c>
      <c r="AC45" s="13">
        <f t="shared" si="3"/>
        <v>0</v>
      </c>
      <c r="AD45" s="13">
        <f t="shared" si="4"/>
        <v>0</v>
      </c>
      <c r="DZ45">
        <v>38</v>
      </c>
      <c r="EA45">
        <v>95</v>
      </c>
      <c r="EC45">
        <v>38</v>
      </c>
      <c r="ED45">
        <v>95</v>
      </c>
      <c r="EE45">
        <v>38</v>
      </c>
      <c r="EF45">
        <v>95</v>
      </c>
      <c r="EG45">
        <v>38</v>
      </c>
      <c r="EH45">
        <v>95</v>
      </c>
    </row>
    <row r="46" spans="1:140" ht="57.75" customHeight="1" x14ac:dyDescent="0.2">
      <c r="A46" s="7"/>
      <c r="B46" s="9" t="s">
        <v>170</v>
      </c>
      <c r="C46" s="9" t="s">
        <v>171</v>
      </c>
      <c r="D46" s="9" t="s">
        <v>55</v>
      </c>
      <c r="E46" s="9" t="s">
        <v>56</v>
      </c>
      <c r="F46" s="9" t="s">
        <v>174</v>
      </c>
      <c r="G46" s="9" t="s">
        <v>170</v>
      </c>
      <c r="H46" s="9" t="s">
        <v>171</v>
      </c>
      <c r="I46" s="9" t="s">
        <v>63</v>
      </c>
      <c r="J46" s="9" t="s">
        <v>173</v>
      </c>
      <c r="K46" s="9" t="s">
        <v>53</v>
      </c>
      <c r="L46" s="9" t="s">
        <v>54</v>
      </c>
      <c r="M46" s="10" t="s">
        <v>26</v>
      </c>
      <c r="N46" s="11"/>
      <c r="O46" s="35"/>
      <c r="P46" s="17"/>
      <c r="Q46" s="34"/>
      <c r="R46" s="34"/>
      <c r="S46" s="34"/>
      <c r="T46" s="17"/>
      <c r="U46" s="17"/>
      <c r="V46" s="13">
        <v>160</v>
      </c>
      <c r="W46" s="14">
        <f t="shared" si="0"/>
        <v>0</v>
      </c>
      <c r="X46" s="14"/>
      <c r="Y46" s="14"/>
      <c r="Z46" s="15"/>
      <c r="AA46" s="16"/>
      <c r="AB46" s="13" t="e">
        <f xml:space="preserve"> IF(W46&gt;-1, IF(OR(NOT(ISERROR( SEARCH("-",#REF!))), NOT(ISERROR(SEARCH("-", IF(ISBLANK(Z46),0,Z46))))),FIXED(FIXED( IF(NOT(ISERROR( SEARCH("-",#REF!))), TRIM(LEFT(#REF!, SEARCH("-",#REF!, 1)-1)),#REF!), 2, FALSE) - FIXED(IF(NOT(ISERROR(SEARCH("-", IF(ISBLANK(Z46),0,Z46)))), TRIM(LEFT(IF(ISBLANK(Z46),0,Z46), SEARCH("-", IF(ISBLANK(Z46),0,Z46), 1)-1)), IF(ISBLANK(Z46),0,Z46)), 2, FALSE), 2, FALSE)&amp;" - "&amp;FIXED(FIXED( IF(NOT(ISERROR( SEARCH("-",#REF!))), TRIM(RIGHT(#REF!, SEARCH("-",#REF!, 1)-1)),#REF!), 2, FALSE) - FIXED(IF(NOT(ISERROR(SEARCH("-", IF(ISBLANK(Z46),0,Z46)))), TRIM(RIGHT(IF(ISBLANK(Z46),0,Z46), SEARCH("-", IF(ISBLANK(Z46),0,Z46), 1)-1)), IF(ISBLANK(Z46),0,Z46)), 2, FALSE), 2, FALSE),FIXED(#REF!-IF(ISBLANK(Z46),0,Z46), 2, FALSE)),#REF!)</f>
        <v>#REF!</v>
      </c>
      <c r="AC46" s="13">
        <f t="shared" si="3"/>
        <v>0</v>
      </c>
      <c r="AD46" s="13">
        <f t="shared" si="4"/>
        <v>0</v>
      </c>
      <c r="DZ46">
        <v>38</v>
      </c>
      <c r="EA46">
        <v>95</v>
      </c>
      <c r="EC46">
        <v>38</v>
      </c>
      <c r="ED46">
        <v>95</v>
      </c>
      <c r="EE46">
        <v>38</v>
      </c>
      <c r="EF46">
        <v>95</v>
      </c>
      <c r="EG46">
        <v>38</v>
      </c>
      <c r="EH46">
        <v>95</v>
      </c>
    </row>
    <row r="47" spans="1:140" ht="57.75" customHeight="1" x14ac:dyDescent="0.2">
      <c r="A47" s="7"/>
      <c r="B47" s="9" t="s">
        <v>170</v>
      </c>
      <c r="C47" s="9" t="s">
        <v>171</v>
      </c>
      <c r="D47" s="9" t="s">
        <v>60</v>
      </c>
      <c r="E47" s="9" t="s">
        <v>61</v>
      </c>
      <c r="F47" s="9" t="s">
        <v>175</v>
      </c>
      <c r="G47" s="9" t="s">
        <v>170</v>
      </c>
      <c r="H47" s="9" t="s">
        <v>171</v>
      </c>
      <c r="I47" s="9" t="s">
        <v>63</v>
      </c>
      <c r="J47" s="9" t="s">
        <v>173</v>
      </c>
      <c r="K47" s="9" t="s">
        <v>53</v>
      </c>
      <c r="L47" s="9" t="s">
        <v>54</v>
      </c>
      <c r="M47" s="10" t="s">
        <v>26</v>
      </c>
      <c r="N47" s="11"/>
      <c r="O47" s="35"/>
      <c r="P47" s="17"/>
      <c r="Q47" s="34"/>
      <c r="R47" s="34"/>
      <c r="S47" s="34"/>
      <c r="T47" s="17"/>
      <c r="U47" s="17"/>
      <c r="V47" s="13">
        <v>160</v>
      </c>
      <c r="W47" s="14">
        <f t="shared" si="0"/>
        <v>0</v>
      </c>
      <c r="X47" s="14"/>
      <c r="Y47" s="14"/>
      <c r="Z47" s="15"/>
      <c r="AA47" s="16"/>
      <c r="AB47" s="13" t="e">
        <f xml:space="preserve"> IF(W47&gt;-1, IF(OR(NOT(ISERROR( SEARCH("-",#REF!))), NOT(ISERROR(SEARCH("-", IF(ISBLANK(Z47),0,Z47))))),FIXED(FIXED( IF(NOT(ISERROR( SEARCH("-",#REF!))), TRIM(LEFT(#REF!, SEARCH("-",#REF!, 1)-1)),#REF!), 2, FALSE) - FIXED(IF(NOT(ISERROR(SEARCH("-", IF(ISBLANK(Z47),0,Z47)))), TRIM(LEFT(IF(ISBLANK(Z47),0,Z47), SEARCH("-", IF(ISBLANK(Z47),0,Z47), 1)-1)), IF(ISBLANK(Z47),0,Z47)), 2, FALSE), 2, FALSE)&amp;" - "&amp;FIXED(FIXED( IF(NOT(ISERROR( SEARCH("-",#REF!))), TRIM(RIGHT(#REF!, SEARCH("-",#REF!, 1)-1)),#REF!), 2, FALSE) - FIXED(IF(NOT(ISERROR(SEARCH("-", IF(ISBLANK(Z47),0,Z47)))), TRIM(RIGHT(IF(ISBLANK(Z47),0,Z47), SEARCH("-", IF(ISBLANK(Z47),0,Z47), 1)-1)), IF(ISBLANK(Z47),0,Z47)), 2, FALSE), 2, FALSE),FIXED(#REF!-IF(ISBLANK(Z47),0,Z47), 2, FALSE)),#REF!)</f>
        <v>#REF!</v>
      </c>
      <c r="AC47" s="13">
        <f t="shared" si="3"/>
        <v>0</v>
      </c>
      <c r="AD47" s="13">
        <f t="shared" si="4"/>
        <v>0</v>
      </c>
      <c r="DZ47">
        <v>38</v>
      </c>
      <c r="EA47">
        <v>95</v>
      </c>
      <c r="EC47">
        <v>38</v>
      </c>
      <c r="ED47">
        <v>95</v>
      </c>
      <c r="EE47">
        <v>38</v>
      </c>
      <c r="EF47">
        <v>95</v>
      </c>
      <c r="EG47">
        <v>38</v>
      </c>
      <c r="EH47">
        <v>95</v>
      </c>
    </row>
    <row r="48" spans="1:140" ht="57.75" customHeight="1" x14ac:dyDescent="0.2">
      <c r="A48" s="7"/>
      <c r="B48" s="9" t="s">
        <v>181</v>
      </c>
      <c r="C48" s="9" t="s">
        <v>182</v>
      </c>
      <c r="D48" s="9" t="s">
        <v>128</v>
      </c>
      <c r="E48" s="9" t="s">
        <v>129</v>
      </c>
      <c r="F48" s="9" t="s">
        <v>183</v>
      </c>
      <c r="G48" s="9" t="s">
        <v>181</v>
      </c>
      <c r="H48" s="9" t="s">
        <v>182</v>
      </c>
      <c r="I48" s="9" t="s">
        <v>63</v>
      </c>
      <c r="J48" s="9" t="s">
        <v>52</v>
      </c>
      <c r="K48" s="9" t="s">
        <v>53</v>
      </c>
      <c r="L48" s="9" t="s">
        <v>54</v>
      </c>
      <c r="M48" s="10" t="s">
        <v>26</v>
      </c>
      <c r="N48" s="11"/>
      <c r="O48" s="6"/>
      <c r="P48" s="17"/>
      <c r="Q48" s="17"/>
      <c r="R48" s="17"/>
      <c r="S48" s="17"/>
      <c r="T48" s="17"/>
      <c r="U48" s="17"/>
      <c r="V48" s="13">
        <v>25</v>
      </c>
      <c r="W48" s="14">
        <f t="shared" si="0"/>
        <v>0</v>
      </c>
      <c r="X48" s="14"/>
      <c r="Y48" s="14"/>
      <c r="Z48" s="15"/>
      <c r="AA48" s="16"/>
      <c r="AB48" s="13" t="e">
        <f xml:space="preserve"> IF(W48&gt;-1, IF(OR(NOT(ISERROR( SEARCH("-",#REF!))), NOT(ISERROR(SEARCH("-", IF(ISBLANK(Z48),0,Z48))))),FIXED(FIXED( IF(NOT(ISERROR( SEARCH("-",#REF!))), TRIM(LEFT(#REF!, SEARCH("-",#REF!, 1)-1)),#REF!), 2, FALSE) - FIXED(IF(NOT(ISERROR(SEARCH("-", IF(ISBLANK(Z48),0,Z48)))), TRIM(LEFT(IF(ISBLANK(Z48),0,Z48), SEARCH("-", IF(ISBLANK(Z48),0,Z48), 1)-1)), IF(ISBLANK(Z48),0,Z48)), 2, FALSE), 2, FALSE)&amp;" - "&amp;FIXED(FIXED( IF(NOT(ISERROR( SEARCH("-",#REF!))), TRIM(RIGHT(#REF!, SEARCH("-",#REF!, 1)-1)),#REF!), 2, FALSE) - FIXED(IF(NOT(ISERROR(SEARCH("-", IF(ISBLANK(Z48),0,Z48)))), TRIM(RIGHT(IF(ISBLANK(Z48),0,Z48), SEARCH("-", IF(ISBLANK(Z48),0,Z48), 1)-1)), IF(ISBLANK(Z48),0,Z48)), 2, FALSE), 2, FALSE),FIXED(#REF!-IF(ISBLANK(Z48),0,Z48), 2, FALSE)),#REF!)</f>
        <v>#REF!</v>
      </c>
      <c r="AC48" s="13">
        <f t="shared" si="3"/>
        <v>0</v>
      </c>
      <c r="AD48" s="13">
        <f t="shared" si="4"/>
        <v>0</v>
      </c>
      <c r="DZ48">
        <v>22</v>
      </c>
      <c r="EA48">
        <v>55</v>
      </c>
      <c r="EC48">
        <v>22</v>
      </c>
      <c r="ED48">
        <v>55</v>
      </c>
    </row>
    <row r="49" spans="1:134" ht="57.75" customHeight="1" x14ac:dyDescent="0.2">
      <c r="A49" s="7"/>
      <c r="B49" s="9" t="s">
        <v>181</v>
      </c>
      <c r="C49" s="9" t="s">
        <v>182</v>
      </c>
      <c r="D49" s="9" t="s">
        <v>55</v>
      </c>
      <c r="E49" s="9" t="s">
        <v>56</v>
      </c>
      <c r="F49" s="9" t="s">
        <v>184</v>
      </c>
      <c r="G49" s="9" t="s">
        <v>181</v>
      </c>
      <c r="H49" s="9" t="s">
        <v>182</v>
      </c>
      <c r="I49" s="9" t="s">
        <v>63</v>
      </c>
      <c r="J49" s="9" t="s">
        <v>52</v>
      </c>
      <c r="K49" s="9" t="s">
        <v>53</v>
      </c>
      <c r="L49" s="9" t="s">
        <v>54</v>
      </c>
      <c r="M49" s="10" t="s">
        <v>26</v>
      </c>
      <c r="N49" s="11"/>
      <c r="O49" s="6"/>
      <c r="P49" s="17"/>
      <c r="Q49" s="17"/>
      <c r="R49" s="17"/>
      <c r="S49" s="17"/>
      <c r="T49" s="17"/>
      <c r="U49" s="17"/>
      <c r="V49" s="13">
        <v>25</v>
      </c>
      <c r="W49" s="14">
        <f t="shared" si="0"/>
        <v>0</v>
      </c>
      <c r="X49" s="14"/>
      <c r="Y49" s="14"/>
      <c r="Z49" s="15"/>
      <c r="AA49" s="16"/>
      <c r="AB49" s="13" t="e">
        <f xml:space="preserve"> IF(W49&gt;-1, IF(OR(NOT(ISERROR( SEARCH("-",#REF!))), NOT(ISERROR(SEARCH("-", IF(ISBLANK(Z49),0,Z49))))),FIXED(FIXED( IF(NOT(ISERROR( SEARCH("-",#REF!))), TRIM(LEFT(#REF!, SEARCH("-",#REF!, 1)-1)),#REF!), 2, FALSE) - FIXED(IF(NOT(ISERROR(SEARCH("-", IF(ISBLANK(Z49),0,Z49)))), TRIM(LEFT(IF(ISBLANK(Z49),0,Z49), SEARCH("-", IF(ISBLANK(Z49),0,Z49), 1)-1)), IF(ISBLANK(Z49),0,Z49)), 2, FALSE), 2, FALSE)&amp;" - "&amp;FIXED(FIXED( IF(NOT(ISERROR( SEARCH("-",#REF!))), TRIM(RIGHT(#REF!, SEARCH("-",#REF!, 1)-1)),#REF!), 2, FALSE) - FIXED(IF(NOT(ISERROR(SEARCH("-", IF(ISBLANK(Z49),0,Z49)))), TRIM(RIGHT(IF(ISBLANK(Z49),0,Z49), SEARCH("-", IF(ISBLANK(Z49),0,Z49), 1)-1)), IF(ISBLANK(Z49),0,Z49)), 2, FALSE), 2, FALSE),FIXED(#REF!-IF(ISBLANK(Z49),0,Z49), 2, FALSE)),#REF!)</f>
        <v>#REF!</v>
      </c>
      <c r="AC49" s="13">
        <f t="shared" si="3"/>
        <v>0</v>
      </c>
      <c r="AD49" s="13">
        <f t="shared" si="4"/>
        <v>0</v>
      </c>
      <c r="DZ49">
        <v>22</v>
      </c>
      <c r="EA49">
        <v>55</v>
      </c>
      <c r="EC49">
        <v>22</v>
      </c>
      <c r="ED49">
        <v>55</v>
      </c>
    </row>
    <row r="50" spans="1:134" ht="57.75" customHeight="1" x14ac:dyDescent="0.2">
      <c r="A50" s="7"/>
      <c r="B50" s="9" t="s">
        <v>181</v>
      </c>
      <c r="C50" s="9" t="s">
        <v>182</v>
      </c>
      <c r="D50" s="9" t="s">
        <v>60</v>
      </c>
      <c r="E50" s="9" t="s">
        <v>61</v>
      </c>
      <c r="F50" s="9" t="s">
        <v>185</v>
      </c>
      <c r="G50" s="9" t="s">
        <v>181</v>
      </c>
      <c r="H50" s="9" t="s">
        <v>182</v>
      </c>
      <c r="I50" s="9" t="s">
        <v>63</v>
      </c>
      <c r="J50" s="9" t="s">
        <v>52</v>
      </c>
      <c r="K50" s="9" t="s">
        <v>53</v>
      </c>
      <c r="L50" s="9" t="s">
        <v>54</v>
      </c>
      <c r="M50" s="10" t="s">
        <v>26</v>
      </c>
      <c r="N50" s="11"/>
      <c r="O50" s="6"/>
      <c r="P50" s="17"/>
      <c r="Q50" s="17"/>
      <c r="R50" s="17"/>
      <c r="S50" s="17"/>
      <c r="T50" s="17"/>
      <c r="U50" s="17"/>
      <c r="V50" s="13">
        <v>25</v>
      </c>
      <c r="W50" s="14">
        <f t="shared" si="0"/>
        <v>0</v>
      </c>
      <c r="X50" s="14"/>
      <c r="Y50" s="14"/>
      <c r="Z50" s="15"/>
      <c r="AA50" s="16"/>
      <c r="AB50" s="13" t="e">
        <f xml:space="preserve"> IF(W50&gt;-1, IF(OR(NOT(ISERROR( SEARCH("-",#REF!))), NOT(ISERROR(SEARCH("-", IF(ISBLANK(Z50),0,Z50))))),FIXED(FIXED( IF(NOT(ISERROR( SEARCH("-",#REF!))), TRIM(LEFT(#REF!, SEARCH("-",#REF!, 1)-1)),#REF!), 2, FALSE) - FIXED(IF(NOT(ISERROR(SEARCH("-", IF(ISBLANK(Z50),0,Z50)))), TRIM(LEFT(IF(ISBLANK(Z50),0,Z50), SEARCH("-", IF(ISBLANK(Z50),0,Z50), 1)-1)), IF(ISBLANK(Z50),0,Z50)), 2, FALSE), 2, FALSE)&amp;" - "&amp;FIXED(FIXED( IF(NOT(ISERROR( SEARCH("-",#REF!))), TRIM(RIGHT(#REF!, SEARCH("-",#REF!, 1)-1)),#REF!), 2, FALSE) - FIXED(IF(NOT(ISERROR(SEARCH("-", IF(ISBLANK(Z50),0,Z50)))), TRIM(RIGHT(IF(ISBLANK(Z50),0,Z50), SEARCH("-", IF(ISBLANK(Z50),0,Z50), 1)-1)), IF(ISBLANK(Z50),0,Z50)), 2, FALSE), 2, FALSE),FIXED(#REF!-IF(ISBLANK(Z50),0,Z50), 2, FALSE)),#REF!)</f>
        <v>#REF!</v>
      </c>
      <c r="AC50" s="13">
        <f t="shared" si="3"/>
        <v>0</v>
      </c>
      <c r="AD50" s="13">
        <f t="shared" si="4"/>
        <v>0</v>
      </c>
      <c r="DZ50">
        <v>22</v>
      </c>
      <c r="EA50">
        <v>55</v>
      </c>
      <c r="EC50">
        <v>22</v>
      </c>
      <c r="ED50">
        <v>55</v>
      </c>
    </row>
    <row r="51" spans="1:134" ht="57.75" customHeight="1" x14ac:dyDescent="0.2">
      <c r="A51" s="7"/>
      <c r="B51" s="9" t="s">
        <v>186</v>
      </c>
      <c r="C51" s="9" t="s">
        <v>187</v>
      </c>
      <c r="D51" s="9" t="s">
        <v>128</v>
      </c>
      <c r="E51" s="9" t="s">
        <v>129</v>
      </c>
      <c r="F51" s="9" t="s">
        <v>188</v>
      </c>
      <c r="G51" s="9" t="s">
        <v>186</v>
      </c>
      <c r="H51" s="9" t="s">
        <v>187</v>
      </c>
      <c r="I51" s="9" t="s">
        <v>63</v>
      </c>
      <c r="J51" s="9" t="s">
        <v>52</v>
      </c>
      <c r="K51" s="9" t="s">
        <v>53</v>
      </c>
      <c r="L51" s="9" t="s">
        <v>54</v>
      </c>
      <c r="M51" s="10" t="s">
        <v>26</v>
      </c>
      <c r="N51" s="11"/>
      <c r="O51" s="6"/>
      <c r="P51" s="17"/>
      <c r="Q51" s="17"/>
      <c r="R51" s="17"/>
      <c r="S51" s="17"/>
      <c r="T51" s="17"/>
      <c r="U51" s="17"/>
      <c r="V51" s="13">
        <v>25</v>
      </c>
      <c r="W51" s="14">
        <f t="shared" si="0"/>
        <v>0</v>
      </c>
      <c r="X51" s="14">
        <v>6</v>
      </c>
      <c r="Y51" s="14"/>
      <c r="Z51" s="15"/>
      <c r="AA51" s="16"/>
      <c r="AB51" s="13" t="e">
        <f xml:space="preserve"> IF(W51&gt;-1, IF(OR(NOT(ISERROR( SEARCH("-",#REF!))), NOT(ISERROR(SEARCH("-", IF(ISBLANK(Z51),0,Z51))))),FIXED(FIXED( IF(NOT(ISERROR( SEARCH("-",#REF!))), TRIM(LEFT(#REF!, SEARCH("-",#REF!, 1)-1)),#REF!), 2, FALSE) - FIXED(IF(NOT(ISERROR(SEARCH("-", IF(ISBLANK(Z51),0,Z51)))), TRIM(LEFT(IF(ISBLANK(Z51),0,Z51), SEARCH("-", IF(ISBLANK(Z51),0,Z51), 1)-1)), IF(ISBLANK(Z51),0,Z51)), 2, FALSE), 2, FALSE)&amp;" - "&amp;FIXED(FIXED( IF(NOT(ISERROR( SEARCH("-",#REF!))), TRIM(RIGHT(#REF!, SEARCH("-",#REF!, 1)-1)),#REF!), 2, FALSE) - FIXED(IF(NOT(ISERROR(SEARCH("-", IF(ISBLANK(Z51),0,Z51)))), TRIM(RIGHT(IF(ISBLANK(Z51),0,Z51), SEARCH("-", IF(ISBLANK(Z51),0,Z51), 1)-1)), IF(ISBLANK(Z51),0,Z51)), 2, FALSE), 2, FALSE),FIXED(#REF!-IF(ISBLANK(Z51),0,Z51), 2, FALSE)),#REF!)</f>
        <v>#REF!</v>
      </c>
      <c r="AC51" s="13">
        <f t="shared" si="3"/>
        <v>0</v>
      </c>
      <c r="AD51" s="13">
        <f t="shared" si="4"/>
        <v>0</v>
      </c>
      <c r="DZ51">
        <v>22</v>
      </c>
      <c r="EA51">
        <v>55</v>
      </c>
      <c r="EC51">
        <v>22</v>
      </c>
      <c r="ED51">
        <v>55</v>
      </c>
    </row>
    <row r="52" spans="1:134" ht="57.75" customHeight="1" x14ac:dyDescent="0.2">
      <c r="A52" s="7"/>
      <c r="B52" s="9" t="s">
        <v>186</v>
      </c>
      <c r="C52" s="9" t="s">
        <v>187</v>
      </c>
      <c r="D52" s="9" t="s">
        <v>55</v>
      </c>
      <c r="E52" s="9" t="s">
        <v>56</v>
      </c>
      <c r="F52" s="9" t="s">
        <v>189</v>
      </c>
      <c r="G52" s="9" t="s">
        <v>186</v>
      </c>
      <c r="H52" s="9" t="s">
        <v>187</v>
      </c>
      <c r="I52" s="9" t="s">
        <v>63</v>
      </c>
      <c r="J52" s="9" t="s">
        <v>52</v>
      </c>
      <c r="K52" s="9" t="s">
        <v>53</v>
      </c>
      <c r="L52" s="9" t="s">
        <v>54</v>
      </c>
      <c r="M52" s="10" t="s">
        <v>26</v>
      </c>
      <c r="N52" s="11"/>
      <c r="O52" s="6"/>
      <c r="P52" s="17"/>
      <c r="Q52" s="17"/>
      <c r="R52" s="17"/>
      <c r="S52" s="17"/>
      <c r="T52" s="17"/>
      <c r="U52" s="17"/>
      <c r="V52" s="13">
        <v>25</v>
      </c>
      <c r="W52" s="14">
        <f t="shared" si="0"/>
        <v>0</v>
      </c>
      <c r="X52" s="14">
        <v>6</v>
      </c>
      <c r="Y52" s="14"/>
      <c r="Z52" s="15"/>
      <c r="AA52" s="16"/>
      <c r="AB52" s="13" t="e">
        <f xml:space="preserve"> IF(W52&gt;-1, IF(OR(NOT(ISERROR( SEARCH("-",#REF!))), NOT(ISERROR(SEARCH("-", IF(ISBLANK(Z52),0,Z52))))),FIXED(FIXED( IF(NOT(ISERROR( SEARCH("-",#REF!))), TRIM(LEFT(#REF!, SEARCH("-",#REF!, 1)-1)),#REF!), 2, FALSE) - FIXED(IF(NOT(ISERROR(SEARCH("-", IF(ISBLANK(Z52),0,Z52)))), TRIM(LEFT(IF(ISBLANK(Z52),0,Z52), SEARCH("-", IF(ISBLANK(Z52),0,Z52), 1)-1)), IF(ISBLANK(Z52),0,Z52)), 2, FALSE), 2, FALSE)&amp;" - "&amp;FIXED(FIXED( IF(NOT(ISERROR( SEARCH("-",#REF!))), TRIM(RIGHT(#REF!, SEARCH("-",#REF!, 1)-1)),#REF!), 2, FALSE) - FIXED(IF(NOT(ISERROR(SEARCH("-", IF(ISBLANK(Z52),0,Z52)))), TRIM(RIGHT(IF(ISBLANK(Z52),0,Z52), SEARCH("-", IF(ISBLANK(Z52),0,Z52), 1)-1)), IF(ISBLANK(Z52),0,Z52)), 2, FALSE), 2, FALSE),FIXED(#REF!-IF(ISBLANK(Z52),0,Z52), 2, FALSE)),#REF!)</f>
        <v>#REF!</v>
      </c>
      <c r="AC52" s="13">
        <f t="shared" si="3"/>
        <v>0</v>
      </c>
      <c r="AD52" s="13">
        <f t="shared" si="4"/>
        <v>0</v>
      </c>
      <c r="DZ52">
        <v>22</v>
      </c>
      <c r="EA52">
        <v>55</v>
      </c>
      <c r="EC52">
        <v>22</v>
      </c>
      <c r="ED52">
        <v>55</v>
      </c>
    </row>
    <row r="53" spans="1:134" ht="57.75" customHeight="1" x14ac:dyDescent="0.2">
      <c r="A53" s="7"/>
      <c r="B53" s="9" t="s">
        <v>186</v>
      </c>
      <c r="C53" s="9" t="s">
        <v>187</v>
      </c>
      <c r="D53" s="9" t="s">
        <v>60</v>
      </c>
      <c r="E53" s="9" t="s">
        <v>61</v>
      </c>
      <c r="F53" s="9" t="s">
        <v>190</v>
      </c>
      <c r="G53" s="9" t="s">
        <v>186</v>
      </c>
      <c r="H53" s="9" t="s">
        <v>187</v>
      </c>
      <c r="I53" s="9" t="s">
        <v>63</v>
      </c>
      <c r="J53" s="9" t="s">
        <v>52</v>
      </c>
      <c r="K53" s="9" t="s">
        <v>53</v>
      </c>
      <c r="L53" s="9" t="s">
        <v>54</v>
      </c>
      <c r="M53" s="10" t="s">
        <v>26</v>
      </c>
      <c r="N53" s="11"/>
      <c r="O53" s="6"/>
      <c r="P53" s="17"/>
      <c r="Q53" s="17"/>
      <c r="R53" s="17"/>
      <c r="S53" s="17"/>
      <c r="T53" s="17"/>
      <c r="U53" s="17"/>
      <c r="V53" s="13">
        <v>25</v>
      </c>
      <c r="W53" s="14">
        <f t="shared" si="0"/>
        <v>0</v>
      </c>
      <c r="X53" s="14">
        <v>6</v>
      </c>
      <c r="Y53" s="14"/>
      <c r="Z53" s="15"/>
      <c r="AA53" s="16"/>
      <c r="AB53" s="13" t="e">
        <f xml:space="preserve"> IF(W53&gt;-1, IF(OR(NOT(ISERROR( SEARCH("-",#REF!))), NOT(ISERROR(SEARCH("-", IF(ISBLANK(Z53),0,Z53))))),FIXED(FIXED( IF(NOT(ISERROR( SEARCH("-",#REF!))), TRIM(LEFT(#REF!, SEARCH("-",#REF!, 1)-1)),#REF!), 2, FALSE) - FIXED(IF(NOT(ISERROR(SEARCH("-", IF(ISBLANK(Z53),0,Z53)))), TRIM(LEFT(IF(ISBLANK(Z53),0,Z53), SEARCH("-", IF(ISBLANK(Z53),0,Z53), 1)-1)), IF(ISBLANK(Z53),0,Z53)), 2, FALSE), 2, FALSE)&amp;" - "&amp;FIXED(FIXED( IF(NOT(ISERROR( SEARCH("-",#REF!))), TRIM(RIGHT(#REF!, SEARCH("-",#REF!, 1)-1)),#REF!), 2, FALSE) - FIXED(IF(NOT(ISERROR(SEARCH("-", IF(ISBLANK(Z53),0,Z53)))), TRIM(RIGHT(IF(ISBLANK(Z53),0,Z53), SEARCH("-", IF(ISBLANK(Z53),0,Z53), 1)-1)), IF(ISBLANK(Z53),0,Z53)), 2, FALSE), 2, FALSE),FIXED(#REF!-IF(ISBLANK(Z53),0,Z53), 2, FALSE)),#REF!)</f>
        <v>#REF!</v>
      </c>
      <c r="AC53" s="13">
        <f t="shared" si="3"/>
        <v>0</v>
      </c>
      <c r="AD53" s="13">
        <f t="shared" si="4"/>
        <v>0</v>
      </c>
      <c r="DZ53">
        <v>22</v>
      </c>
      <c r="EA53">
        <v>55</v>
      </c>
      <c r="EC53">
        <v>22</v>
      </c>
      <c r="ED53">
        <v>55</v>
      </c>
    </row>
    <row r="54" spans="1:134" ht="57.75" customHeight="1" x14ac:dyDescent="0.2">
      <c r="A54" s="7"/>
      <c r="B54" s="9" t="s">
        <v>138</v>
      </c>
      <c r="C54" s="9" t="s">
        <v>139</v>
      </c>
      <c r="D54" s="9" t="s">
        <v>128</v>
      </c>
      <c r="E54" s="9" t="s">
        <v>129</v>
      </c>
      <c r="F54" s="9" t="s">
        <v>140</v>
      </c>
      <c r="G54" s="9" t="s">
        <v>138</v>
      </c>
      <c r="H54" s="9" t="s">
        <v>139</v>
      </c>
      <c r="I54" s="9" t="s">
        <v>63</v>
      </c>
      <c r="J54" s="9" t="s">
        <v>52</v>
      </c>
      <c r="K54" s="9" t="s">
        <v>53</v>
      </c>
      <c r="L54" s="9" t="s">
        <v>54</v>
      </c>
      <c r="M54" s="10" t="s">
        <v>68</v>
      </c>
      <c r="N54" s="11"/>
      <c r="O54" s="34"/>
      <c r="P54" s="17"/>
      <c r="Q54" s="35"/>
      <c r="R54" s="35"/>
      <c r="S54" s="35"/>
      <c r="T54" s="35"/>
      <c r="U54" s="17"/>
      <c r="V54" s="13">
        <v>320</v>
      </c>
      <c r="W54" s="14">
        <f t="shared" si="0"/>
        <v>0</v>
      </c>
      <c r="X54" s="14"/>
      <c r="Y54" s="14"/>
      <c r="Z54" s="15"/>
      <c r="AA54" s="16"/>
      <c r="AB54" s="13" t="e">
        <f xml:space="preserve"> IF(W54&gt;-1, IF(OR(NOT(ISERROR( SEARCH("-",#REF!))), NOT(ISERROR(SEARCH("-", IF(ISBLANK(Z54),0,Z54))))),FIXED(FIXED( IF(NOT(ISERROR( SEARCH("-",#REF!))), TRIM(LEFT(#REF!, SEARCH("-",#REF!, 1)-1)),#REF!), 2, FALSE) - FIXED(IF(NOT(ISERROR(SEARCH("-", IF(ISBLANK(Z54),0,Z54)))), TRIM(LEFT(IF(ISBLANK(Z54),0,Z54), SEARCH("-", IF(ISBLANK(Z54),0,Z54), 1)-1)), IF(ISBLANK(Z54),0,Z54)), 2, FALSE), 2, FALSE)&amp;" - "&amp;FIXED(FIXED( IF(NOT(ISERROR( SEARCH("-",#REF!))), TRIM(RIGHT(#REF!, SEARCH("-",#REF!, 1)-1)),#REF!), 2, FALSE) - FIXED(IF(NOT(ISERROR(SEARCH("-", IF(ISBLANK(Z54),0,Z54)))), TRIM(RIGHT(IF(ISBLANK(Z54),0,Z54), SEARCH("-", IF(ISBLANK(Z54),0,Z54), 1)-1)), IF(ISBLANK(Z54),0,Z54)), 2, FALSE), 2, FALSE),FIXED(#REF!-IF(ISBLANK(Z54),0,Z54), 2, FALSE)),#REF!)</f>
        <v>#REF!</v>
      </c>
      <c r="AC54" s="13">
        <f>SUM(Q54*EC54,R54*EE54,S54*EG54,T54*EI54,N54*DZ54)*(1-AA54)</f>
        <v>0</v>
      </c>
      <c r="AD54" s="13">
        <f>SUM(Q54*ED54,R54*EF54,S54*EH54,T54*EJ54,N54*EA54)</f>
        <v>0</v>
      </c>
      <c r="DZ54">
        <v>64</v>
      </c>
      <c r="EA54">
        <v>160</v>
      </c>
      <c r="EC54">
        <v>64</v>
      </c>
      <c r="ED54">
        <v>160</v>
      </c>
    </row>
    <row r="55" spans="1:134" ht="57.75" customHeight="1" x14ac:dyDescent="0.2">
      <c r="A55" s="7"/>
      <c r="B55" s="9" t="s">
        <v>138</v>
      </c>
      <c r="C55" s="9" t="s">
        <v>139</v>
      </c>
      <c r="D55" s="9" t="s">
        <v>55</v>
      </c>
      <c r="E55" s="9" t="s">
        <v>56</v>
      </c>
      <c r="F55" s="9" t="s">
        <v>141</v>
      </c>
      <c r="G55" s="9" t="s">
        <v>138</v>
      </c>
      <c r="H55" s="9" t="s">
        <v>139</v>
      </c>
      <c r="I55" s="9" t="s">
        <v>63</v>
      </c>
      <c r="J55" s="9" t="s">
        <v>52</v>
      </c>
      <c r="K55" s="9" t="s">
        <v>53</v>
      </c>
      <c r="L55" s="9" t="s">
        <v>54</v>
      </c>
      <c r="M55" s="10" t="s">
        <v>68</v>
      </c>
      <c r="N55" s="11"/>
      <c r="O55" s="34"/>
      <c r="P55" s="17"/>
      <c r="Q55" s="35"/>
      <c r="R55" s="35"/>
      <c r="S55" s="35"/>
      <c r="T55" s="35"/>
      <c r="U55" s="17"/>
      <c r="V55" s="13">
        <v>320</v>
      </c>
      <c r="W55" s="14">
        <f t="shared" si="0"/>
        <v>0</v>
      </c>
      <c r="X55" s="14"/>
      <c r="Y55" s="14"/>
      <c r="Z55" s="15"/>
      <c r="AA55" s="16"/>
      <c r="AB55" s="13" t="e">
        <f xml:space="preserve"> IF(W55&gt;-1, IF(OR(NOT(ISERROR( SEARCH("-",#REF!))), NOT(ISERROR(SEARCH("-", IF(ISBLANK(Z55),0,Z55))))),FIXED(FIXED( IF(NOT(ISERROR( SEARCH("-",#REF!))), TRIM(LEFT(#REF!, SEARCH("-",#REF!, 1)-1)),#REF!), 2, FALSE) - FIXED(IF(NOT(ISERROR(SEARCH("-", IF(ISBLANK(Z55),0,Z55)))), TRIM(LEFT(IF(ISBLANK(Z55),0,Z55), SEARCH("-", IF(ISBLANK(Z55),0,Z55), 1)-1)), IF(ISBLANK(Z55),0,Z55)), 2, FALSE), 2, FALSE)&amp;" - "&amp;FIXED(FIXED( IF(NOT(ISERROR( SEARCH("-",#REF!))), TRIM(RIGHT(#REF!, SEARCH("-",#REF!, 1)-1)),#REF!), 2, FALSE) - FIXED(IF(NOT(ISERROR(SEARCH("-", IF(ISBLANK(Z55),0,Z55)))), TRIM(RIGHT(IF(ISBLANK(Z55),0,Z55), SEARCH("-", IF(ISBLANK(Z55),0,Z55), 1)-1)), IF(ISBLANK(Z55),0,Z55)), 2, FALSE), 2, FALSE),FIXED(#REF!-IF(ISBLANK(Z55),0,Z55), 2, FALSE)),#REF!)</f>
        <v>#REF!</v>
      </c>
      <c r="AC55" s="13">
        <f>SUM(Q55*EC55,R55*EE55,S55*EG55,T55*EI55,N55*DZ55)*(1-AA55)</f>
        <v>0</v>
      </c>
      <c r="AD55" s="13">
        <f>SUM(Q55*ED55,R55*EF55,S55*EH55,T55*EJ55,N55*EA55)</f>
        <v>0</v>
      </c>
      <c r="DZ55">
        <v>64</v>
      </c>
      <c r="EA55">
        <v>160</v>
      </c>
      <c r="EC55">
        <v>64</v>
      </c>
      <c r="ED55">
        <v>160</v>
      </c>
    </row>
    <row r="56" spans="1:134" ht="57.75" customHeight="1" x14ac:dyDescent="0.2">
      <c r="A56" s="7"/>
      <c r="B56" s="9" t="s">
        <v>138</v>
      </c>
      <c r="C56" s="9" t="s">
        <v>139</v>
      </c>
      <c r="D56" s="9" t="s">
        <v>60</v>
      </c>
      <c r="E56" s="9" t="s">
        <v>61</v>
      </c>
      <c r="F56" s="9" t="s">
        <v>142</v>
      </c>
      <c r="G56" s="9" t="s">
        <v>138</v>
      </c>
      <c r="H56" s="9" t="s">
        <v>139</v>
      </c>
      <c r="I56" s="9" t="s">
        <v>63</v>
      </c>
      <c r="J56" s="9" t="s">
        <v>52</v>
      </c>
      <c r="K56" s="9" t="s">
        <v>53</v>
      </c>
      <c r="L56" s="9" t="s">
        <v>54</v>
      </c>
      <c r="M56" s="10" t="s">
        <v>68</v>
      </c>
      <c r="N56" s="11"/>
      <c r="O56" s="34"/>
      <c r="P56" s="17"/>
      <c r="Q56" s="35"/>
      <c r="R56" s="35"/>
      <c r="S56" s="35"/>
      <c r="T56" s="35"/>
      <c r="U56" s="17"/>
      <c r="V56" s="13">
        <v>320</v>
      </c>
      <c r="W56" s="14">
        <f t="shared" si="0"/>
        <v>0</v>
      </c>
      <c r="X56" s="14"/>
      <c r="Y56" s="14"/>
      <c r="Z56" s="15"/>
      <c r="AA56" s="16"/>
      <c r="AB56" s="13" t="e">
        <f xml:space="preserve"> IF(W56&gt;-1, IF(OR(NOT(ISERROR( SEARCH("-",#REF!))), NOT(ISERROR(SEARCH("-", IF(ISBLANK(Z56),0,Z56))))),FIXED(FIXED( IF(NOT(ISERROR( SEARCH("-",#REF!))), TRIM(LEFT(#REF!, SEARCH("-",#REF!, 1)-1)),#REF!), 2, FALSE) - FIXED(IF(NOT(ISERROR(SEARCH("-", IF(ISBLANK(Z56),0,Z56)))), TRIM(LEFT(IF(ISBLANK(Z56),0,Z56), SEARCH("-", IF(ISBLANK(Z56),0,Z56), 1)-1)), IF(ISBLANK(Z56),0,Z56)), 2, FALSE), 2, FALSE)&amp;" - "&amp;FIXED(FIXED( IF(NOT(ISERROR( SEARCH("-",#REF!))), TRIM(RIGHT(#REF!, SEARCH("-",#REF!, 1)-1)),#REF!), 2, FALSE) - FIXED(IF(NOT(ISERROR(SEARCH("-", IF(ISBLANK(Z56),0,Z56)))), TRIM(RIGHT(IF(ISBLANK(Z56),0,Z56), SEARCH("-", IF(ISBLANK(Z56),0,Z56), 1)-1)), IF(ISBLANK(Z56),0,Z56)), 2, FALSE), 2, FALSE),FIXED(#REF!-IF(ISBLANK(Z56),0,Z56), 2, FALSE)),#REF!)</f>
        <v>#REF!</v>
      </c>
      <c r="AC56" s="13">
        <f>SUM(Q56*EC56,R56*EE56,S56*EG56,T56*EI56,N56*DZ56)*(1-AA56)</f>
        <v>0</v>
      </c>
      <c r="AD56" s="13">
        <f>SUM(Q56*ED56,R56*EF56,S56*EH56,T56*EJ56,N56*EA56)</f>
        <v>0</v>
      </c>
      <c r="DZ56">
        <v>64</v>
      </c>
      <c r="EA56">
        <v>160</v>
      </c>
      <c r="EC56">
        <v>64</v>
      </c>
      <c r="ED56">
        <v>160</v>
      </c>
    </row>
    <row r="57" spans="1:134" ht="57.75" customHeight="1" x14ac:dyDescent="0.2">
      <c r="A57" s="7"/>
      <c r="B57" s="9" t="s">
        <v>153</v>
      </c>
      <c r="C57" s="9" t="s">
        <v>154</v>
      </c>
      <c r="D57" s="9" t="s">
        <v>128</v>
      </c>
      <c r="E57" s="9" t="s">
        <v>129</v>
      </c>
      <c r="F57" s="9" t="s">
        <v>155</v>
      </c>
      <c r="G57" s="9" t="s">
        <v>153</v>
      </c>
      <c r="H57" s="9" t="s">
        <v>154</v>
      </c>
      <c r="I57" s="9" t="s">
        <v>156</v>
      </c>
      <c r="J57" s="9" t="s">
        <v>52</v>
      </c>
      <c r="K57" s="9" t="s">
        <v>53</v>
      </c>
      <c r="L57" s="9" t="s">
        <v>54</v>
      </c>
      <c r="M57" s="10" t="s">
        <v>157</v>
      </c>
      <c r="N57" s="11"/>
      <c r="O57" s="34"/>
      <c r="P57" s="17"/>
      <c r="Q57" s="35"/>
      <c r="R57" s="35"/>
      <c r="S57" s="35"/>
      <c r="T57" s="17"/>
      <c r="U57" s="17"/>
      <c r="V57" s="13">
        <v>95</v>
      </c>
      <c r="W57" s="14">
        <f t="shared" si="0"/>
        <v>0</v>
      </c>
      <c r="X57" s="14"/>
      <c r="Y57" s="14"/>
      <c r="Z57" s="15"/>
      <c r="AA57" s="16"/>
      <c r="AB57" s="13" t="e">
        <f xml:space="preserve"> IF(W57&gt;-1, IF(OR(NOT(ISERROR( SEARCH("-",#REF!))), NOT(ISERROR(SEARCH("-", IF(ISBLANK(Z57),0,Z57))))),FIXED(FIXED( IF(NOT(ISERROR( SEARCH("-",#REF!))), TRIM(LEFT(#REF!, SEARCH("-",#REF!, 1)-1)),#REF!), 2, FALSE) - FIXED(IF(NOT(ISERROR(SEARCH("-", IF(ISBLANK(Z57),0,Z57)))), TRIM(LEFT(IF(ISBLANK(Z57),0,Z57), SEARCH("-", IF(ISBLANK(Z57),0,Z57), 1)-1)), IF(ISBLANK(Z57),0,Z57)), 2, FALSE), 2, FALSE)&amp;" - "&amp;FIXED(FIXED( IF(NOT(ISERROR( SEARCH("-",#REF!))), TRIM(RIGHT(#REF!, SEARCH("-",#REF!, 1)-1)),#REF!), 2, FALSE) - FIXED(IF(NOT(ISERROR(SEARCH("-", IF(ISBLANK(Z57),0,Z57)))), TRIM(RIGHT(IF(ISBLANK(Z57),0,Z57), SEARCH("-", IF(ISBLANK(Z57),0,Z57), 1)-1)), IF(ISBLANK(Z57),0,Z57)), 2, FALSE), 2, FALSE),FIXED(#REF!-IF(ISBLANK(Z57),0,Z57), 2, FALSE)),#REF!)</f>
        <v>#REF!</v>
      </c>
      <c r="AC57" s="13">
        <f>SUM(Q57*EC57,R57*EE57,S57*EG57,N57*DZ57)*(1-AA57)</f>
        <v>0</v>
      </c>
      <c r="AD57" s="13">
        <f>SUM(Q57*ED57,R57*EF57,S57*EH57,N57*EA57)</f>
        <v>0</v>
      </c>
      <c r="DZ57">
        <v>64</v>
      </c>
      <c r="EA57">
        <v>160</v>
      </c>
      <c r="EC57">
        <v>64</v>
      </c>
      <c r="ED57">
        <v>160</v>
      </c>
    </row>
    <row r="58" spans="1:134" ht="57.75" customHeight="1" x14ac:dyDescent="0.2">
      <c r="A58" s="7"/>
      <c r="B58" s="9" t="s">
        <v>153</v>
      </c>
      <c r="C58" s="9" t="s">
        <v>154</v>
      </c>
      <c r="D58" s="9" t="s">
        <v>55</v>
      </c>
      <c r="E58" s="9" t="s">
        <v>56</v>
      </c>
      <c r="F58" s="9" t="s">
        <v>158</v>
      </c>
      <c r="G58" s="9" t="s">
        <v>153</v>
      </c>
      <c r="H58" s="9" t="s">
        <v>154</v>
      </c>
      <c r="I58" s="9" t="s">
        <v>156</v>
      </c>
      <c r="J58" s="9" t="s">
        <v>52</v>
      </c>
      <c r="K58" s="9" t="s">
        <v>53</v>
      </c>
      <c r="L58" s="9" t="s">
        <v>54</v>
      </c>
      <c r="M58" s="10" t="s">
        <v>157</v>
      </c>
      <c r="N58" s="11"/>
      <c r="O58" s="34"/>
      <c r="P58" s="17"/>
      <c r="Q58" s="35"/>
      <c r="R58" s="35"/>
      <c r="S58" s="35"/>
      <c r="T58" s="17"/>
      <c r="U58" s="17"/>
      <c r="V58" s="13">
        <v>95</v>
      </c>
      <c r="W58" s="14">
        <f t="shared" si="0"/>
        <v>0</v>
      </c>
      <c r="X58" s="14"/>
      <c r="Y58" s="14"/>
      <c r="Z58" s="15"/>
      <c r="AA58" s="16"/>
      <c r="AB58" s="13" t="e">
        <f xml:space="preserve"> IF(W58&gt;-1, IF(OR(NOT(ISERROR( SEARCH("-",#REF!))), NOT(ISERROR(SEARCH("-", IF(ISBLANK(Z58),0,Z58))))),FIXED(FIXED( IF(NOT(ISERROR( SEARCH("-",#REF!))), TRIM(LEFT(#REF!, SEARCH("-",#REF!, 1)-1)),#REF!), 2, FALSE) - FIXED(IF(NOT(ISERROR(SEARCH("-", IF(ISBLANK(Z58),0,Z58)))), TRIM(LEFT(IF(ISBLANK(Z58),0,Z58), SEARCH("-", IF(ISBLANK(Z58),0,Z58), 1)-1)), IF(ISBLANK(Z58),0,Z58)), 2, FALSE), 2, FALSE)&amp;" - "&amp;FIXED(FIXED( IF(NOT(ISERROR( SEARCH("-",#REF!))), TRIM(RIGHT(#REF!, SEARCH("-",#REF!, 1)-1)),#REF!), 2, FALSE) - FIXED(IF(NOT(ISERROR(SEARCH("-", IF(ISBLANK(Z58),0,Z58)))), TRIM(RIGHT(IF(ISBLANK(Z58),0,Z58), SEARCH("-", IF(ISBLANK(Z58),0,Z58), 1)-1)), IF(ISBLANK(Z58),0,Z58)), 2, FALSE), 2, FALSE),FIXED(#REF!-IF(ISBLANK(Z58),0,Z58), 2, FALSE)),#REF!)</f>
        <v>#REF!</v>
      </c>
      <c r="AC58" s="13">
        <f>SUM(Q58*EC58,R58*EE58,S58*EG58,N58*DZ58)*(1-AA58)</f>
        <v>0</v>
      </c>
      <c r="AD58" s="13">
        <f>SUM(Q58*ED58,R58*EF58,S58*EH58,N58*EA58)</f>
        <v>0</v>
      </c>
      <c r="DZ58">
        <v>64</v>
      </c>
      <c r="EA58">
        <v>160</v>
      </c>
      <c r="EC58">
        <v>64</v>
      </c>
      <c r="ED58">
        <v>160</v>
      </c>
    </row>
    <row r="59" spans="1:134" ht="57.75" customHeight="1" x14ac:dyDescent="0.2">
      <c r="A59" s="7"/>
      <c r="B59" s="9" t="s">
        <v>153</v>
      </c>
      <c r="C59" s="9" t="s">
        <v>154</v>
      </c>
      <c r="D59" s="9" t="s">
        <v>60</v>
      </c>
      <c r="E59" s="9" t="s">
        <v>61</v>
      </c>
      <c r="F59" s="9" t="s">
        <v>159</v>
      </c>
      <c r="G59" s="9" t="s">
        <v>153</v>
      </c>
      <c r="H59" s="9" t="s">
        <v>154</v>
      </c>
      <c r="I59" s="9" t="s">
        <v>156</v>
      </c>
      <c r="J59" s="9" t="s">
        <v>52</v>
      </c>
      <c r="K59" s="9" t="s">
        <v>53</v>
      </c>
      <c r="L59" s="9" t="s">
        <v>54</v>
      </c>
      <c r="M59" s="10" t="s">
        <v>157</v>
      </c>
      <c r="N59" s="11"/>
      <c r="O59" s="34"/>
      <c r="P59" s="17"/>
      <c r="Q59" s="35"/>
      <c r="R59" s="35"/>
      <c r="S59" s="35"/>
      <c r="T59" s="17"/>
      <c r="U59" s="17"/>
      <c r="V59" s="13">
        <v>95</v>
      </c>
      <c r="W59" s="14">
        <f t="shared" si="0"/>
        <v>0</v>
      </c>
      <c r="X59" s="14"/>
      <c r="Y59" s="14"/>
      <c r="Z59" s="15"/>
      <c r="AA59" s="16"/>
      <c r="AB59" s="13" t="e">
        <f xml:space="preserve"> IF(W59&gt;-1, IF(OR(NOT(ISERROR( SEARCH("-",#REF!))), NOT(ISERROR(SEARCH("-", IF(ISBLANK(Z59),0,Z59))))),FIXED(FIXED( IF(NOT(ISERROR( SEARCH("-",#REF!))), TRIM(LEFT(#REF!, SEARCH("-",#REF!, 1)-1)),#REF!), 2, FALSE) - FIXED(IF(NOT(ISERROR(SEARCH("-", IF(ISBLANK(Z59),0,Z59)))), TRIM(LEFT(IF(ISBLANK(Z59),0,Z59), SEARCH("-", IF(ISBLANK(Z59),0,Z59), 1)-1)), IF(ISBLANK(Z59),0,Z59)), 2, FALSE), 2, FALSE)&amp;" - "&amp;FIXED(FIXED( IF(NOT(ISERROR( SEARCH("-",#REF!))), TRIM(RIGHT(#REF!, SEARCH("-",#REF!, 1)-1)),#REF!), 2, FALSE) - FIXED(IF(NOT(ISERROR(SEARCH("-", IF(ISBLANK(Z59),0,Z59)))), TRIM(RIGHT(IF(ISBLANK(Z59),0,Z59), SEARCH("-", IF(ISBLANK(Z59),0,Z59), 1)-1)), IF(ISBLANK(Z59),0,Z59)), 2, FALSE), 2, FALSE),FIXED(#REF!-IF(ISBLANK(Z59),0,Z59), 2, FALSE)),#REF!)</f>
        <v>#REF!</v>
      </c>
      <c r="AC59" s="13">
        <f>SUM(Q59*EC59,R59*EE59,S59*EG59,N59*DZ59)*(1-AA59)</f>
        <v>0</v>
      </c>
      <c r="AD59" s="13">
        <f>SUM(Q59*ED59,R59*EF59,S59*EH59,N59*EA59)</f>
        <v>0</v>
      </c>
      <c r="DZ59">
        <v>64</v>
      </c>
      <c r="EA59">
        <v>160</v>
      </c>
      <c r="EC59">
        <v>64</v>
      </c>
      <c r="ED59">
        <v>160</v>
      </c>
    </row>
    <row r="60" spans="1:134" ht="57.75" customHeight="1" x14ac:dyDescent="0.2">
      <c r="A60" s="7"/>
      <c r="B60" s="9" t="s">
        <v>176</v>
      </c>
      <c r="C60" s="9" t="s">
        <v>177</v>
      </c>
      <c r="D60" s="9" t="s">
        <v>128</v>
      </c>
      <c r="E60" s="9" t="s">
        <v>129</v>
      </c>
      <c r="F60" s="9" t="s">
        <v>178</v>
      </c>
      <c r="G60" s="9" t="s">
        <v>176</v>
      </c>
      <c r="H60" s="9" t="s">
        <v>177</v>
      </c>
      <c r="I60" s="9" t="s">
        <v>63</v>
      </c>
      <c r="J60" s="9" t="s">
        <v>173</v>
      </c>
      <c r="K60" s="9" t="s">
        <v>53</v>
      </c>
      <c r="L60" s="9" t="s">
        <v>54</v>
      </c>
      <c r="M60" s="10" t="s">
        <v>26</v>
      </c>
      <c r="N60" s="11"/>
      <c r="O60" s="6"/>
      <c r="P60" s="17"/>
      <c r="Q60" s="17"/>
      <c r="R60" s="17"/>
      <c r="S60" s="17"/>
      <c r="T60" s="17"/>
      <c r="U60" s="17"/>
      <c r="V60" s="13">
        <v>160</v>
      </c>
      <c r="W60" s="14">
        <f t="shared" si="0"/>
        <v>0</v>
      </c>
      <c r="X60" s="14"/>
      <c r="Y60" s="14"/>
      <c r="Z60" s="15"/>
      <c r="AA60" s="16"/>
      <c r="AB60" s="13" t="e">
        <f xml:space="preserve"> IF(W60&gt;-1, IF(OR(NOT(ISERROR( SEARCH("-",#REF!))), NOT(ISERROR(SEARCH("-", IF(ISBLANK(Z60),0,Z60))))),FIXED(FIXED( IF(NOT(ISERROR( SEARCH("-",#REF!))), TRIM(LEFT(#REF!, SEARCH("-",#REF!, 1)-1)),#REF!), 2, FALSE) - FIXED(IF(NOT(ISERROR(SEARCH("-", IF(ISBLANK(Z60),0,Z60)))), TRIM(LEFT(IF(ISBLANK(Z60),0,Z60), SEARCH("-", IF(ISBLANK(Z60),0,Z60), 1)-1)), IF(ISBLANK(Z60),0,Z60)), 2, FALSE), 2, FALSE)&amp;" - "&amp;FIXED(FIXED( IF(NOT(ISERROR( SEARCH("-",#REF!))), TRIM(RIGHT(#REF!, SEARCH("-",#REF!, 1)-1)),#REF!), 2, FALSE) - FIXED(IF(NOT(ISERROR(SEARCH("-", IF(ISBLANK(Z60),0,Z60)))), TRIM(RIGHT(IF(ISBLANK(Z60),0,Z60), SEARCH("-", IF(ISBLANK(Z60),0,Z60), 1)-1)), IF(ISBLANK(Z60),0,Z60)), 2, FALSE), 2, FALSE),FIXED(#REF!-IF(ISBLANK(Z60),0,Z60), 2, FALSE)),#REF!)</f>
        <v>#REF!</v>
      </c>
      <c r="AC60" s="13">
        <f t="shared" ref="AC60:AC82" si="5">SUM(O60*EC60,N60*DZ60)*(1-AA60)</f>
        <v>0</v>
      </c>
      <c r="AD60" s="13">
        <f t="shared" ref="AD60:AD82" si="6">SUM(O60*ED60,N60*EA60)</f>
        <v>0</v>
      </c>
      <c r="DZ60">
        <v>10</v>
      </c>
      <c r="EA60">
        <v>25</v>
      </c>
      <c r="EC60">
        <v>10</v>
      </c>
      <c r="ED60">
        <v>25</v>
      </c>
    </row>
    <row r="61" spans="1:134" ht="57.75" customHeight="1" x14ac:dyDescent="0.2">
      <c r="A61" s="7"/>
      <c r="B61" s="9" t="s">
        <v>176</v>
      </c>
      <c r="C61" s="9" t="s">
        <v>177</v>
      </c>
      <c r="D61" s="9" t="s">
        <v>55</v>
      </c>
      <c r="E61" s="9" t="s">
        <v>56</v>
      </c>
      <c r="F61" s="9" t="s">
        <v>179</v>
      </c>
      <c r="G61" s="9" t="s">
        <v>176</v>
      </c>
      <c r="H61" s="9" t="s">
        <v>177</v>
      </c>
      <c r="I61" s="9" t="s">
        <v>63</v>
      </c>
      <c r="J61" s="9" t="s">
        <v>173</v>
      </c>
      <c r="K61" s="9" t="s">
        <v>53</v>
      </c>
      <c r="L61" s="9" t="s">
        <v>54</v>
      </c>
      <c r="M61" s="10" t="s">
        <v>26</v>
      </c>
      <c r="N61" s="11"/>
      <c r="O61" s="6"/>
      <c r="P61" s="17"/>
      <c r="Q61" s="17"/>
      <c r="R61" s="17"/>
      <c r="S61" s="17"/>
      <c r="T61" s="17"/>
      <c r="U61" s="17"/>
      <c r="V61" s="13">
        <v>160</v>
      </c>
      <c r="W61" s="14">
        <f t="shared" si="0"/>
        <v>0</v>
      </c>
      <c r="X61" s="14"/>
      <c r="Y61" s="14"/>
      <c r="Z61" s="15"/>
      <c r="AA61" s="16"/>
      <c r="AB61" s="13" t="e">
        <f xml:space="preserve"> IF(W61&gt;-1, IF(OR(NOT(ISERROR( SEARCH("-",#REF!))), NOT(ISERROR(SEARCH("-", IF(ISBLANK(Z61),0,Z61))))),FIXED(FIXED( IF(NOT(ISERROR( SEARCH("-",#REF!))), TRIM(LEFT(#REF!, SEARCH("-",#REF!, 1)-1)),#REF!), 2, FALSE) - FIXED(IF(NOT(ISERROR(SEARCH("-", IF(ISBLANK(Z61),0,Z61)))), TRIM(LEFT(IF(ISBLANK(Z61),0,Z61), SEARCH("-", IF(ISBLANK(Z61),0,Z61), 1)-1)), IF(ISBLANK(Z61),0,Z61)), 2, FALSE), 2, FALSE)&amp;" - "&amp;FIXED(FIXED( IF(NOT(ISERROR( SEARCH("-",#REF!))), TRIM(RIGHT(#REF!, SEARCH("-",#REF!, 1)-1)),#REF!), 2, FALSE) - FIXED(IF(NOT(ISERROR(SEARCH("-", IF(ISBLANK(Z61),0,Z61)))), TRIM(RIGHT(IF(ISBLANK(Z61),0,Z61), SEARCH("-", IF(ISBLANK(Z61),0,Z61), 1)-1)), IF(ISBLANK(Z61),0,Z61)), 2, FALSE), 2, FALSE),FIXED(#REF!-IF(ISBLANK(Z61),0,Z61), 2, FALSE)),#REF!)</f>
        <v>#REF!</v>
      </c>
      <c r="AC61" s="13">
        <f t="shared" si="5"/>
        <v>0</v>
      </c>
      <c r="AD61" s="13">
        <f t="shared" si="6"/>
        <v>0</v>
      </c>
      <c r="DZ61">
        <v>10</v>
      </c>
      <c r="EA61">
        <v>25</v>
      </c>
      <c r="EC61">
        <v>10</v>
      </c>
      <c r="ED61">
        <v>25</v>
      </c>
    </row>
    <row r="62" spans="1:134" ht="57.75" customHeight="1" x14ac:dyDescent="0.2">
      <c r="A62" s="7"/>
      <c r="B62" s="9" t="s">
        <v>176</v>
      </c>
      <c r="C62" s="9" t="s">
        <v>177</v>
      </c>
      <c r="D62" s="9" t="s">
        <v>60</v>
      </c>
      <c r="E62" s="9" t="s">
        <v>61</v>
      </c>
      <c r="F62" s="9" t="s">
        <v>180</v>
      </c>
      <c r="G62" s="9" t="s">
        <v>176</v>
      </c>
      <c r="H62" s="9" t="s">
        <v>177</v>
      </c>
      <c r="I62" s="9" t="s">
        <v>63</v>
      </c>
      <c r="J62" s="9" t="s">
        <v>173</v>
      </c>
      <c r="K62" s="9" t="s">
        <v>53</v>
      </c>
      <c r="L62" s="9" t="s">
        <v>54</v>
      </c>
      <c r="M62" s="10" t="s">
        <v>26</v>
      </c>
      <c r="N62" s="11"/>
      <c r="O62" s="6"/>
      <c r="P62" s="17"/>
      <c r="Q62" s="17"/>
      <c r="R62" s="17"/>
      <c r="S62" s="17"/>
      <c r="T62" s="17"/>
      <c r="U62" s="17"/>
      <c r="V62" s="13">
        <v>160</v>
      </c>
      <c r="W62" s="14">
        <f t="shared" si="0"/>
        <v>0</v>
      </c>
      <c r="X62" s="14"/>
      <c r="Y62" s="14"/>
      <c r="Z62" s="15"/>
      <c r="AA62" s="16"/>
      <c r="AB62" s="13" t="e">
        <f xml:space="preserve"> IF(W62&gt;-1, IF(OR(NOT(ISERROR( SEARCH("-",#REF!))), NOT(ISERROR(SEARCH("-", IF(ISBLANK(Z62),0,Z62))))),FIXED(FIXED( IF(NOT(ISERROR( SEARCH("-",#REF!))), TRIM(LEFT(#REF!, SEARCH("-",#REF!, 1)-1)),#REF!), 2, FALSE) - FIXED(IF(NOT(ISERROR(SEARCH("-", IF(ISBLANK(Z62),0,Z62)))), TRIM(LEFT(IF(ISBLANK(Z62),0,Z62), SEARCH("-", IF(ISBLANK(Z62),0,Z62), 1)-1)), IF(ISBLANK(Z62),0,Z62)), 2, FALSE), 2, FALSE)&amp;" - "&amp;FIXED(FIXED( IF(NOT(ISERROR( SEARCH("-",#REF!))), TRIM(RIGHT(#REF!, SEARCH("-",#REF!, 1)-1)),#REF!), 2, FALSE) - FIXED(IF(NOT(ISERROR(SEARCH("-", IF(ISBLANK(Z62),0,Z62)))), TRIM(RIGHT(IF(ISBLANK(Z62),0,Z62), SEARCH("-", IF(ISBLANK(Z62),0,Z62), 1)-1)), IF(ISBLANK(Z62),0,Z62)), 2, FALSE), 2, FALSE),FIXED(#REF!-IF(ISBLANK(Z62),0,Z62), 2, FALSE)),#REF!)</f>
        <v>#REF!</v>
      </c>
      <c r="AC62" s="13">
        <f t="shared" si="5"/>
        <v>0</v>
      </c>
      <c r="AD62" s="13">
        <f t="shared" si="6"/>
        <v>0</v>
      </c>
      <c r="DZ62">
        <v>10</v>
      </c>
      <c r="EA62">
        <v>25</v>
      </c>
      <c r="EC62">
        <v>10</v>
      </c>
      <c r="ED62">
        <v>25</v>
      </c>
    </row>
    <row r="63" spans="1:134" ht="57.75" customHeight="1" x14ac:dyDescent="0.2">
      <c r="A63" s="7"/>
      <c r="B63" s="9" t="s">
        <v>126</v>
      </c>
      <c r="C63" s="9" t="s">
        <v>127</v>
      </c>
      <c r="D63" s="9" t="s">
        <v>128</v>
      </c>
      <c r="E63" s="9" t="s">
        <v>129</v>
      </c>
      <c r="F63" s="9" t="s">
        <v>130</v>
      </c>
      <c r="G63" s="9" t="s">
        <v>126</v>
      </c>
      <c r="H63" s="9" t="s">
        <v>127</v>
      </c>
      <c r="I63" s="9" t="s">
        <v>63</v>
      </c>
      <c r="J63" s="9" t="s">
        <v>52</v>
      </c>
      <c r="K63" s="9" t="s">
        <v>53</v>
      </c>
      <c r="L63" s="9" t="s">
        <v>54</v>
      </c>
      <c r="M63" s="10" t="s">
        <v>26</v>
      </c>
      <c r="N63" s="11"/>
      <c r="O63" s="6"/>
      <c r="P63" s="17"/>
      <c r="Q63" s="17"/>
      <c r="R63" s="17"/>
      <c r="S63" s="17"/>
      <c r="T63" s="17"/>
      <c r="U63" s="17"/>
      <c r="V63" s="13">
        <v>290</v>
      </c>
      <c r="W63" s="14">
        <f t="shared" si="0"/>
        <v>0</v>
      </c>
      <c r="X63" s="14"/>
      <c r="Y63" s="14"/>
      <c r="Z63" s="15"/>
      <c r="AA63" s="16"/>
      <c r="AB63" s="13" t="e">
        <f xml:space="preserve"> IF(W63&gt;-1, IF(OR(NOT(ISERROR( SEARCH("-",#REF!))), NOT(ISERROR(SEARCH("-", IF(ISBLANK(Z63),0,Z63))))),FIXED(FIXED( IF(NOT(ISERROR( SEARCH("-",#REF!))), TRIM(LEFT(#REF!, SEARCH("-",#REF!, 1)-1)),#REF!), 2, FALSE) - FIXED(IF(NOT(ISERROR(SEARCH("-", IF(ISBLANK(Z63),0,Z63)))), TRIM(LEFT(IF(ISBLANK(Z63),0,Z63), SEARCH("-", IF(ISBLANK(Z63),0,Z63), 1)-1)), IF(ISBLANK(Z63),0,Z63)), 2, FALSE), 2, FALSE)&amp;" - "&amp;FIXED(FIXED( IF(NOT(ISERROR( SEARCH("-",#REF!))), TRIM(RIGHT(#REF!, SEARCH("-",#REF!, 1)-1)),#REF!), 2, FALSE) - FIXED(IF(NOT(ISERROR(SEARCH("-", IF(ISBLANK(Z63),0,Z63)))), TRIM(RIGHT(IF(ISBLANK(Z63),0,Z63), SEARCH("-", IF(ISBLANK(Z63),0,Z63), 1)-1)), IF(ISBLANK(Z63),0,Z63)), 2, FALSE), 2, FALSE),FIXED(#REF!-IF(ISBLANK(Z63),0,Z63), 2, FALSE)),#REF!)</f>
        <v>#REF!</v>
      </c>
      <c r="AC63" s="13">
        <f t="shared" si="5"/>
        <v>0</v>
      </c>
      <c r="AD63" s="13">
        <f t="shared" si="6"/>
        <v>0</v>
      </c>
      <c r="DZ63">
        <v>10</v>
      </c>
      <c r="EA63">
        <v>25</v>
      </c>
      <c r="EC63">
        <v>10</v>
      </c>
      <c r="ED63">
        <v>25</v>
      </c>
    </row>
    <row r="64" spans="1:134" ht="57.75" customHeight="1" x14ac:dyDescent="0.2">
      <c r="A64" s="7"/>
      <c r="B64" s="9" t="s">
        <v>126</v>
      </c>
      <c r="C64" s="9" t="s">
        <v>127</v>
      </c>
      <c r="D64" s="9" t="s">
        <v>55</v>
      </c>
      <c r="E64" s="9" t="s">
        <v>56</v>
      </c>
      <c r="F64" s="9" t="s">
        <v>131</v>
      </c>
      <c r="G64" s="9" t="s">
        <v>126</v>
      </c>
      <c r="H64" s="9" t="s">
        <v>127</v>
      </c>
      <c r="I64" s="9" t="s">
        <v>63</v>
      </c>
      <c r="J64" s="9" t="s">
        <v>52</v>
      </c>
      <c r="K64" s="9" t="s">
        <v>53</v>
      </c>
      <c r="L64" s="9" t="s">
        <v>54</v>
      </c>
      <c r="M64" s="10" t="s">
        <v>26</v>
      </c>
      <c r="N64" s="11"/>
      <c r="O64" s="6"/>
      <c r="P64" s="17"/>
      <c r="Q64" s="17"/>
      <c r="R64" s="17"/>
      <c r="S64" s="17"/>
      <c r="T64" s="17"/>
      <c r="U64" s="17"/>
      <c r="V64" s="13">
        <v>290</v>
      </c>
      <c r="W64" s="14">
        <f t="shared" si="0"/>
        <v>0</v>
      </c>
      <c r="X64" s="14"/>
      <c r="Y64" s="14"/>
      <c r="Z64" s="15"/>
      <c r="AA64" s="16"/>
      <c r="AB64" s="13" t="e">
        <f xml:space="preserve"> IF(W64&gt;-1, IF(OR(NOT(ISERROR( SEARCH("-",#REF!))), NOT(ISERROR(SEARCH("-", IF(ISBLANK(Z64),0,Z64))))),FIXED(FIXED( IF(NOT(ISERROR( SEARCH("-",#REF!))), TRIM(LEFT(#REF!, SEARCH("-",#REF!, 1)-1)),#REF!), 2, FALSE) - FIXED(IF(NOT(ISERROR(SEARCH("-", IF(ISBLANK(Z64),0,Z64)))), TRIM(LEFT(IF(ISBLANK(Z64),0,Z64), SEARCH("-", IF(ISBLANK(Z64),0,Z64), 1)-1)), IF(ISBLANK(Z64),0,Z64)), 2, FALSE), 2, FALSE)&amp;" - "&amp;FIXED(FIXED( IF(NOT(ISERROR( SEARCH("-",#REF!))), TRIM(RIGHT(#REF!, SEARCH("-",#REF!, 1)-1)),#REF!), 2, FALSE) - FIXED(IF(NOT(ISERROR(SEARCH("-", IF(ISBLANK(Z64),0,Z64)))), TRIM(RIGHT(IF(ISBLANK(Z64),0,Z64), SEARCH("-", IF(ISBLANK(Z64),0,Z64), 1)-1)), IF(ISBLANK(Z64),0,Z64)), 2, FALSE), 2, FALSE),FIXED(#REF!-IF(ISBLANK(Z64),0,Z64), 2, FALSE)),#REF!)</f>
        <v>#REF!</v>
      </c>
      <c r="AC64" s="13">
        <f t="shared" si="5"/>
        <v>0</v>
      </c>
      <c r="AD64" s="13">
        <f t="shared" si="6"/>
        <v>0</v>
      </c>
      <c r="DZ64">
        <v>10</v>
      </c>
      <c r="EA64">
        <v>25</v>
      </c>
      <c r="EC64">
        <v>10</v>
      </c>
      <c r="ED64">
        <v>25</v>
      </c>
    </row>
    <row r="65" spans="1:144" ht="57.75" customHeight="1" x14ac:dyDescent="0.2">
      <c r="A65" s="7"/>
      <c r="B65" s="9" t="s">
        <v>126</v>
      </c>
      <c r="C65" s="9" t="s">
        <v>127</v>
      </c>
      <c r="D65" s="9" t="s">
        <v>60</v>
      </c>
      <c r="E65" s="9" t="s">
        <v>61</v>
      </c>
      <c r="F65" s="9" t="s">
        <v>132</v>
      </c>
      <c r="G65" s="9" t="s">
        <v>126</v>
      </c>
      <c r="H65" s="9" t="s">
        <v>127</v>
      </c>
      <c r="I65" s="9" t="s">
        <v>63</v>
      </c>
      <c r="J65" s="9" t="s">
        <v>52</v>
      </c>
      <c r="K65" s="9" t="s">
        <v>53</v>
      </c>
      <c r="L65" s="9" t="s">
        <v>54</v>
      </c>
      <c r="M65" s="10" t="s">
        <v>26</v>
      </c>
      <c r="N65" s="11"/>
      <c r="O65" s="6"/>
      <c r="P65" s="17"/>
      <c r="Q65" s="17"/>
      <c r="R65" s="17"/>
      <c r="S65" s="17"/>
      <c r="T65" s="17"/>
      <c r="U65" s="17"/>
      <c r="V65" s="13">
        <v>290</v>
      </c>
      <c r="W65" s="14">
        <f t="shared" si="0"/>
        <v>0</v>
      </c>
      <c r="X65" s="14"/>
      <c r="Y65" s="14"/>
      <c r="Z65" s="15"/>
      <c r="AA65" s="16"/>
      <c r="AB65" s="13" t="e">
        <f xml:space="preserve"> IF(W65&gt;-1, IF(OR(NOT(ISERROR( SEARCH("-",#REF!))), NOT(ISERROR(SEARCH("-", IF(ISBLANK(Z65),0,Z65))))),FIXED(FIXED( IF(NOT(ISERROR( SEARCH("-",#REF!))), TRIM(LEFT(#REF!, SEARCH("-",#REF!, 1)-1)),#REF!), 2, FALSE) - FIXED(IF(NOT(ISERROR(SEARCH("-", IF(ISBLANK(Z65),0,Z65)))), TRIM(LEFT(IF(ISBLANK(Z65),0,Z65), SEARCH("-", IF(ISBLANK(Z65),0,Z65), 1)-1)), IF(ISBLANK(Z65),0,Z65)), 2, FALSE), 2, FALSE)&amp;" - "&amp;FIXED(FIXED( IF(NOT(ISERROR( SEARCH("-",#REF!))), TRIM(RIGHT(#REF!, SEARCH("-",#REF!, 1)-1)),#REF!), 2, FALSE) - FIXED(IF(NOT(ISERROR(SEARCH("-", IF(ISBLANK(Z65),0,Z65)))), TRIM(RIGHT(IF(ISBLANK(Z65),0,Z65), SEARCH("-", IF(ISBLANK(Z65),0,Z65), 1)-1)), IF(ISBLANK(Z65),0,Z65)), 2, FALSE), 2, FALSE),FIXED(#REF!-IF(ISBLANK(Z65),0,Z65), 2, FALSE)),#REF!)</f>
        <v>#REF!</v>
      </c>
      <c r="AC65" s="13">
        <f t="shared" si="5"/>
        <v>0</v>
      </c>
      <c r="AD65" s="13">
        <f t="shared" si="6"/>
        <v>0</v>
      </c>
      <c r="DZ65">
        <v>10</v>
      </c>
      <c r="EA65">
        <v>25</v>
      </c>
      <c r="EC65">
        <v>10</v>
      </c>
      <c r="ED65">
        <v>25</v>
      </c>
    </row>
    <row r="66" spans="1:144" ht="57.75" customHeight="1" x14ac:dyDescent="0.2">
      <c r="A66" s="7"/>
      <c r="B66" s="9" t="s">
        <v>143</v>
      </c>
      <c r="C66" s="9" t="s">
        <v>144</v>
      </c>
      <c r="D66" s="9" t="s">
        <v>128</v>
      </c>
      <c r="E66" s="9" t="s">
        <v>129</v>
      </c>
      <c r="F66" s="9" t="s">
        <v>145</v>
      </c>
      <c r="G66" s="9" t="s">
        <v>143</v>
      </c>
      <c r="H66" s="9" t="s">
        <v>144</v>
      </c>
      <c r="I66" s="9" t="s">
        <v>63</v>
      </c>
      <c r="J66" s="9" t="s">
        <v>52</v>
      </c>
      <c r="K66" s="9" t="s">
        <v>53</v>
      </c>
      <c r="L66" s="9" t="s">
        <v>54</v>
      </c>
      <c r="M66" s="10" t="s">
        <v>26</v>
      </c>
      <c r="N66" s="11"/>
      <c r="O66" s="6"/>
      <c r="P66" s="17"/>
      <c r="Q66" s="17"/>
      <c r="R66" s="17"/>
      <c r="S66" s="17"/>
      <c r="T66" s="17"/>
      <c r="U66" s="17"/>
      <c r="V66" s="13">
        <v>95</v>
      </c>
      <c r="W66" s="14">
        <f t="shared" si="0"/>
        <v>0</v>
      </c>
      <c r="X66" s="14"/>
      <c r="Y66" s="14"/>
      <c r="Z66" s="15"/>
      <c r="AA66" s="16"/>
      <c r="AB66" s="13" t="e">
        <f xml:space="preserve"> IF(W66&gt;-1, IF(OR(NOT(ISERROR( SEARCH("-",#REF!))), NOT(ISERROR(SEARCH("-", IF(ISBLANK(Z66),0,Z66))))),FIXED(FIXED( IF(NOT(ISERROR( SEARCH("-",#REF!))), TRIM(LEFT(#REF!, SEARCH("-",#REF!, 1)-1)),#REF!), 2, FALSE) - FIXED(IF(NOT(ISERROR(SEARCH("-", IF(ISBLANK(Z66),0,Z66)))), TRIM(LEFT(IF(ISBLANK(Z66),0,Z66), SEARCH("-", IF(ISBLANK(Z66),0,Z66), 1)-1)), IF(ISBLANK(Z66),0,Z66)), 2, FALSE), 2, FALSE)&amp;" - "&amp;FIXED(FIXED( IF(NOT(ISERROR( SEARCH("-",#REF!))), TRIM(RIGHT(#REF!, SEARCH("-",#REF!, 1)-1)),#REF!), 2, FALSE) - FIXED(IF(NOT(ISERROR(SEARCH("-", IF(ISBLANK(Z66),0,Z66)))), TRIM(RIGHT(IF(ISBLANK(Z66),0,Z66), SEARCH("-", IF(ISBLANK(Z66),0,Z66), 1)-1)), IF(ISBLANK(Z66),0,Z66)), 2, FALSE), 2, FALSE),FIXED(#REF!-IF(ISBLANK(Z66),0,Z66), 2, FALSE)),#REF!)</f>
        <v>#REF!</v>
      </c>
      <c r="AC66" s="13">
        <f t="shared" si="5"/>
        <v>0</v>
      </c>
      <c r="AD66" s="13">
        <f t="shared" si="6"/>
        <v>0</v>
      </c>
      <c r="DZ66">
        <v>36</v>
      </c>
      <c r="EA66">
        <v>90</v>
      </c>
      <c r="EC66">
        <v>36</v>
      </c>
      <c r="ED66">
        <v>90</v>
      </c>
    </row>
    <row r="67" spans="1:144" ht="57.75" customHeight="1" x14ac:dyDescent="0.2">
      <c r="A67" s="7"/>
      <c r="B67" s="9" t="s">
        <v>143</v>
      </c>
      <c r="C67" s="9" t="s">
        <v>144</v>
      </c>
      <c r="D67" s="9" t="s">
        <v>55</v>
      </c>
      <c r="E67" s="9" t="s">
        <v>56</v>
      </c>
      <c r="F67" s="9" t="s">
        <v>146</v>
      </c>
      <c r="G67" s="9" t="s">
        <v>143</v>
      </c>
      <c r="H67" s="9" t="s">
        <v>144</v>
      </c>
      <c r="I67" s="9" t="s">
        <v>63</v>
      </c>
      <c r="J67" s="9" t="s">
        <v>52</v>
      </c>
      <c r="K67" s="9" t="s">
        <v>53</v>
      </c>
      <c r="L67" s="9" t="s">
        <v>54</v>
      </c>
      <c r="M67" s="10" t="s">
        <v>26</v>
      </c>
      <c r="N67" s="11"/>
      <c r="O67" s="6"/>
      <c r="P67" s="17"/>
      <c r="Q67" s="17"/>
      <c r="R67" s="17"/>
      <c r="S67" s="17"/>
      <c r="T67" s="17"/>
      <c r="U67" s="17"/>
      <c r="V67" s="13">
        <v>95</v>
      </c>
      <c r="W67" s="14">
        <f t="shared" si="0"/>
        <v>0</v>
      </c>
      <c r="X67" s="14"/>
      <c r="Y67" s="14"/>
      <c r="Z67" s="15"/>
      <c r="AA67" s="16"/>
      <c r="AB67" s="13" t="e">
        <f xml:space="preserve"> IF(W67&gt;-1, IF(OR(NOT(ISERROR( SEARCH("-",#REF!))), NOT(ISERROR(SEARCH("-", IF(ISBLANK(Z67),0,Z67))))),FIXED(FIXED( IF(NOT(ISERROR( SEARCH("-",#REF!))), TRIM(LEFT(#REF!, SEARCH("-",#REF!, 1)-1)),#REF!), 2, FALSE) - FIXED(IF(NOT(ISERROR(SEARCH("-", IF(ISBLANK(Z67),0,Z67)))), TRIM(LEFT(IF(ISBLANK(Z67),0,Z67), SEARCH("-", IF(ISBLANK(Z67),0,Z67), 1)-1)), IF(ISBLANK(Z67),0,Z67)), 2, FALSE), 2, FALSE)&amp;" - "&amp;FIXED(FIXED( IF(NOT(ISERROR( SEARCH("-",#REF!))), TRIM(RIGHT(#REF!, SEARCH("-",#REF!, 1)-1)),#REF!), 2, FALSE) - FIXED(IF(NOT(ISERROR(SEARCH("-", IF(ISBLANK(Z67),0,Z67)))), TRIM(RIGHT(IF(ISBLANK(Z67),0,Z67), SEARCH("-", IF(ISBLANK(Z67),0,Z67), 1)-1)), IF(ISBLANK(Z67),0,Z67)), 2, FALSE), 2, FALSE),FIXED(#REF!-IF(ISBLANK(Z67),0,Z67), 2, FALSE)),#REF!)</f>
        <v>#REF!</v>
      </c>
      <c r="AC67" s="13">
        <f t="shared" si="5"/>
        <v>0</v>
      </c>
      <c r="AD67" s="13">
        <f t="shared" si="6"/>
        <v>0</v>
      </c>
      <c r="DZ67">
        <v>36</v>
      </c>
      <c r="EA67">
        <v>90</v>
      </c>
      <c r="EC67">
        <v>36</v>
      </c>
      <c r="ED67">
        <v>90</v>
      </c>
    </row>
    <row r="68" spans="1:144" ht="57.75" customHeight="1" x14ac:dyDescent="0.2">
      <c r="A68" s="7"/>
      <c r="B68" s="9" t="s">
        <v>143</v>
      </c>
      <c r="C68" s="9" t="s">
        <v>144</v>
      </c>
      <c r="D68" s="9" t="s">
        <v>60</v>
      </c>
      <c r="E68" s="9" t="s">
        <v>61</v>
      </c>
      <c r="F68" s="9" t="s">
        <v>147</v>
      </c>
      <c r="G68" s="9" t="s">
        <v>143</v>
      </c>
      <c r="H68" s="9" t="s">
        <v>144</v>
      </c>
      <c r="I68" s="9" t="s">
        <v>63</v>
      </c>
      <c r="J68" s="9" t="s">
        <v>52</v>
      </c>
      <c r="K68" s="9" t="s">
        <v>53</v>
      </c>
      <c r="L68" s="9" t="s">
        <v>54</v>
      </c>
      <c r="M68" s="10" t="s">
        <v>26</v>
      </c>
      <c r="N68" s="11"/>
      <c r="O68" s="6"/>
      <c r="P68" s="17"/>
      <c r="Q68" s="17"/>
      <c r="R68" s="17"/>
      <c r="S68" s="17"/>
      <c r="T68" s="17"/>
      <c r="U68" s="17"/>
      <c r="V68" s="13">
        <v>95</v>
      </c>
      <c r="W68" s="14">
        <f t="shared" si="0"/>
        <v>0</v>
      </c>
      <c r="X68" s="14"/>
      <c r="Y68" s="14"/>
      <c r="Z68" s="15"/>
      <c r="AA68" s="16"/>
      <c r="AB68" s="13" t="e">
        <f xml:space="preserve"> IF(W68&gt;-1, IF(OR(NOT(ISERROR( SEARCH("-",#REF!))), NOT(ISERROR(SEARCH("-", IF(ISBLANK(Z68),0,Z68))))),FIXED(FIXED( IF(NOT(ISERROR( SEARCH("-",#REF!))), TRIM(LEFT(#REF!, SEARCH("-",#REF!, 1)-1)),#REF!), 2, FALSE) - FIXED(IF(NOT(ISERROR(SEARCH("-", IF(ISBLANK(Z68),0,Z68)))), TRIM(LEFT(IF(ISBLANK(Z68),0,Z68), SEARCH("-", IF(ISBLANK(Z68),0,Z68), 1)-1)), IF(ISBLANK(Z68),0,Z68)), 2, FALSE), 2, FALSE)&amp;" - "&amp;FIXED(FIXED( IF(NOT(ISERROR( SEARCH("-",#REF!))), TRIM(RIGHT(#REF!, SEARCH("-",#REF!, 1)-1)),#REF!), 2, FALSE) - FIXED(IF(NOT(ISERROR(SEARCH("-", IF(ISBLANK(Z68),0,Z68)))), TRIM(RIGHT(IF(ISBLANK(Z68),0,Z68), SEARCH("-", IF(ISBLANK(Z68),0,Z68), 1)-1)), IF(ISBLANK(Z68),0,Z68)), 2, FALSE), 2, FALSE),FIXED(#REF!-IF(ISBLANK(Z68),0,Z68), 2, FALSE)),#REF!)</f>
        <v>#REF!</v>
      </c>
      <c r="AC68" s="13">
        <f t="shared" si="5"/>
        <v>0</v>
      </c>
      <c r="AD68" s="13">
        <f t="shared" si="6"/>
        <v>0</v>
      </c>
      <c r="DZ68">
        <v>36</v>
      </c>
      <c r="EA68">
        <v>90</v>
      </c>
      <c r="EC68">
        <v>36</v>
      </c>
      <c r="ED68">
        <v>90</v>
      </c>
    </row>
    <row r="69" spans="1:144" ht="57.75" customHeight="1" x14ac:dyDescent="0.2">
      <c r="A69" s="7"/>
      <c r="B69" s="9" t="s">
        <v>196</v>
      </c>
      <c r="C69" s="9" t="s">
        <v>197</v>
      </c>
      <c r="D69" s="9" t="s">
        <v>60</v>
      </c>
      <c r="E69" s="9" t="s">
        <v>61</v>
      </c>
      <c r="F69" s="9" t="s">
        <v>198</v>
      </c>
      <c r="G69" s="9" t="s">
        <v>196</v>
      </c>
      <c r="H69" s="9" t="s">
        <v>197</v>
      </c>
      <c r="I69" s="9" t="s">
        <v>51</v>
      </c>
      <c r="J69" s="9" t="s">
        <v>52</v>
      </c>
      <c r="K69" s="9" t="s">
        <v>53</v>
      </c>
      <c r="L69" s="9" t="s">
        <v>54</v>
      </c>
      <c r="M69" s="10" t="s">
        <v>26</v>
      </c>
      <c r="N69" s="11"/>
      <c r="O69" s="6"/>
      <c r="P69" s="17"/>
      <c r="Q69" s="17"/>
      <c r="R69" s="17"/>
      <c r="S69" s="17"/>
      <c r="T69" s="17"/>
      <c r="U69" s="17"/>
      <c r="V69" s="13">
        <v>190</v>
      </c>
      <c r="W69" s="14">
        <f t="shared" si="0"/>
        <v>0</v>
      </c>
      <c r="X69" s="14"/>
      <c r="Y69" s="14"/>
      <c r="Z69" s="15"/>
      <c r="AA69" s="16"/>
      <c r="AB69" s="13" t="e">
        <f xml:space="preserve"> IF(W69&gt;-1, IF(OR(NOT(ISERROR( SEARCH("-",#REF!))), NOT(ISERROR(SEARCH("-", IF(ISBLANK(Z69),0,Z69))))),FIXED(FIXED( IF(NOT(ISERROR( SEARCH("-",#REF!))), TRIM(LEFT(#REF!, SEARCH("-",#REF!, 1)-1)),#REF!), 2, FALSE) - FIXED(IF(NOT(ISERROR(SEARCH("-", IF(ISBLANK(Z69),0,Z69)))), TRIM(LEFT(IF(ISBLANK(Z69),0,Z69), SEARCH("-", IF(ISBLANK(Z69),0,Z69), 1)-1)), IF(ISBLANK(Z69),0,Z69)), 2, FALSE), 2, FALSE)&amp;" - "&amp;FIXED(FIXED( IF(NOT(ISERROR( SEARCH("-",#REF!))), TRIM(RIGHT(#REF!, SEARCH("-",#REF!, 1)-1)),#REF!), 2, FALSE) - FIXED(IF(NOT(ISERROR(SEARCH("-", IF(ISBLANK(Z69),0,Z69)))), TRIM(RIGHT(IF(ISBLANK(Z69),0,Z69), SEARCH("-", IF(ISBLANK(Z69),0,Z69), 1)-1)), IF(ISBLANK(Z69),0,Z69)), 2, FALSE), 2, FALSE),FIXED(#REF!-IF(ISBLANK(Z69),0,Z69), 2, FALSE)),#REF!)</f>
        <v>#REF!</v>
      </c>
      <c r="AC69" s="13">
        <f t="shared" si="5"/>
        <v>0</v>
      </c>
      <c r="AD69" s="13">
        <f t="shared" si="6"/>
        <v>0</v>
      </c>
      <c r="DZ69">
        <v>76</v>
      </c>
      <c r="EA69">
        <v>190</v>
      </c>
      <c r="EC69">
        <v>76</v>
      </c>
      <c r="ED69">
        <v>190</v>
      </c>
    </row>
    <row r="70" spans="1:144" ht="57.75" customHeight="1" x14ac:dyDescent="0.2">
      <c r="A70" s="7"/>
      <c r="B70" s="9" t="s">
        <v>196</v>
      </c>
      <c r="C70" s="9" t="s">
        <v>197</v>
      </c>
      <c r="D70" s="9" t="s">
        <v>199</v>
      </c>
      <c r="E70" s="9" t="s">
        <v>200</v>
      </c>
      <c r="F70" s="9" t="s">
        <v>201</v>
      </c>
      <c r="G70" s="9" t="s">
        <v>196</v>
      </c>
      <c r="H70" s="9" t="s">
        <v>197</v>
      </c>
      <c r="I70" s="9" t="s">
        <v>51</v>
      </c>
      <c r="J70" s="9" t="s">
        <v>52</v>
      </c>
      <c r="K70" s="9" t="s">
        <v>53</v>
      </c>
      <c r="L70" s="9" t="s">
        <v>54</v>
      </c>
      <c r="M70" s="10" t="s">
        <v>26</v>
      </c>
      <c r="N70" s="11"/>
      <c r="O70" s="6"/>
      <c r="P70" s="17"/>
      <c r="Q70" s="17"/>
      <c r="R70" s="17"/>
      <c r="S70" s="17"/>
      <c r="T70" s="17"/>
      <c r="U70" s="17"/>
      <c r="V70" s="13">
        <v>190</v>
      </c>
      <c r="W70" s="14">
        <f t="shared" si="0"/>
        <v>0</v>
      </c>
      <c r="X70" s="14"/>
      <c r="Y70" s="14"/>
      <c r="Z70" s="15"/>
      <c r="AA70" s="16"/>
      <c r="AB70" s="13" t="e">
        <f xml:space="preserve"> IF(W70&gt;-1, IF(OR(NOT(ISERROR( SEARCH("-",#REF!))), NOT(ISERROR(SEARCH("-", IF(ISBLANK(Z70),0,Z70))))),FIXED(FIXED( IF(NOT(ISERROR( SEARCH("-",#REF!))), TRIM(LEFT(#REF!, SEARCH("-",#REF!, 1)-1)),#REF!), 2, FALSE) - FIXED(IF(NOT(ISERROR(SEARCH("-", IF(ISBLANK(Z70),0,Z70)))), TRIM(LEFT(IF(ISBLANK(Z70),0,Z70), SEARCH("-", IF(ISBLANK(Z70),0,Z70), 1)-1)), IF(ISBLANK(Z70),0,Z70)), 2, FALSE), 2, FALSE)&amp;" - "&amp;FIXED(FIXED( IF(NOT(ISERROR( SEARCH("-",#REF!))), TRIM(RIGHT(#REF!, SEARCH("-",#REF!, 1)-1)),#REF!), 2, FALSE) - FIXED(IF(NOT(ISERROR(SEARCH("-", IF(ISBLANK(Z70),0,Z70)))), TRIM(RIGHT(IF(ISBLANK(Z70),0,Z70), SEARCH("-", IF(ISBLANK(Z70),0,Z70), 1)-1)), IF(ISBLANK(Z70),0,Z70)), 2, FALSE), 2, FALSE),FIXED(#REF!-IF(ISBLANK(Z70),0,Z70), 2, FALSE)),#REF!)</f>
        <v>#REF!</v>
      </c>
      <c r="AC70" s="13">
        <f t="shared" si="5"/>
        <v>0</v>
      </c>
      <c r="AD70" s="13">
        <f t="shared" si="6"/>
        <v>0</v>
      </c>
      <c r="DZ70">
        <v>76</v>
      </c>
      <c r="EA70">
        <v>190</v>
      </c>
      <c r="EC70">
        <v>76</v>
      </c>
      <c r="ED70">
        <v>190</v>
      </c>
    </row>
    <row r="71" spans="1:144" ht="57.75" customHeight="1" x14ac:dyDescent="0.2">
      <c r="A71" s="7"/>
      <c r="B71" s="9" t="s">
        <v>202</v>
      </c>
      <c r="C71" s="9" t="s">
        <v>203</v>
      </c>
      <c r="D71" s="9" t="s">
        <v>204</v>
      </c>
      <c r="E71" s="9" t="s">
        <v>205</v>
      </c>
      <c r="F71" s="9" t="s">
        <v>206</v>
      </c>
      <c r="G71" s="9" t="s">
        <v>202</v>
      </c>
      <c r="H71" s="9" t="s">
        <v>203</v>
      </c>
      <c r="I71" s="9" t="s">
        <v>207</v>
      </c>
      <c r="J71" s="9" t="s">
        <v>64</v>
      </c>
      <c r="K71" s="9" t="s">
        <v>53</v>
      </c>
      <c r="L71" s="9" t="s">
        <v>54</v>
      </c>
      <c r="M71" s="10" t="s">
        <v>26</v>
      </c>
      <c r="N71" s="11"/>
      <c r="O71" s="6"/>
      <c r="P71" s="17"/>
      <c r="Q71" s="17"/>
      <c r="R71" s="17"/>
      <c r="S71" s="17"/>
      <c r="T71" s="17"/>
      <c r="U71" s="17"/>
      <c r="V71" s="13">
        <v>130</v>
      </c>
      <c r="W71" s="14">
        <f t="shared" si="0"/>
        <v>0</v>
      </c>
      <c r="X71" s="14"/>
      <c r="Y71" s="14"/>
      <c r="Z71" s="15"/>
      <c r="AA71" s="16"/>
      <c r="AB71" s="13" t="e">
        <f xml:space="preserve"> IF(W71&gt;-1, IF(OR(NOT(ISERROR( SEARCH("-",#REF!))), NOT(ISERROR(SEARCH("-", IF(ISBLANK(Z71),0,Z71))))),FIXED(FIXED( IF(NOT(ISERROR( SEARCH("-",#REF!))), TRIM(LEFT(#REF!, SEARCH("-",#REF!, 1)-1)),#REF!), 2, FALSE) - FIXED(IF(NOT(ISERROR(SEARCH("-", IF(ISBLANK(Z71),0,Z71)))), TRIM(LEFT(IF(ISBLANK(Z71),0,Z71), SEARCH("-", IF(ISBLANK(Z71),0,Z71), 1)-1)), IF(ISBLANK(Z71),0,Z71)), 2, FALSE), 2, FALSE)&amp;" - "&amp;FIXED(FIXED( IF(NOT(ISERROR( SEARCH("-",#REF!))), TRIM(RIGHT(#REF!, SEARCH("-",#REF!, 1)-1)),#REF!), 2, FALSE) - FIXED(IF(NOT(ISERROR(SEARCH("-", IF(ISBLANK(Z71),0,Z71)))), TRIM(RIGHT(IF(ISBLANK(Z71),0,Z71), SEARCH("-", IF(ISBLANK(Z71),0,Z71), 1)-1)), IF(ISBLANK(Z71),0,Z71)), 2, FALSE), 2, FALSE),FIXED(#REF!-IF(ISBLANK(Z71),0,Z71), 2, FALSE)),#REF!)</f>
        <v>#REF!</v>
      </c>
      <c r="AC71" s="13">
        <f t="shared" si="5"/>
        <v>0</v>
      </c>
      <c r="AD71" s="13">
        <f t="shared" si="6"/>
        <v>0</v>
      </c>
      <c r="DZ71">
        <v>52</v>
      </c>
      <c r="EA71">
        <v>130</v>
      </c>
      <c r="EC71">
        <v>52</v>
      </c>
      <c r="ED71">
        <v>130</v>
      </c>
    </row>
    <row r="72" spans="1:144" ht="57.75" customHeight="1" x14ac:dyDescent="0.2">
      <c r="A72" s="7"/>
      <c r="B72" s="9" t="s">
        <v>202</v>
      </c>
      <c r="C72" s="9" t="s">
        <v>203</v>
      </c>
      <c r="D72" s="9" t="s">
        <v>208</v>
      </c>
      <c r="E72" s="9" t="s">
        <v>209</v>
      </c>
      <c r="F72" s="9" t="s">
        <v>210</v>
      </c>
      <c r="G72" s="9" t="s">
        <v>202</v>
      </c>
      <c r="H72" s="9" t="s">
        <v>203</v>
      </c>
      <c r="I72" s="9" t="s">
        <v>207</v>
      </c>
      <c r="J72" s="9" t="s">
        <v>64</v>
      </c>
      <c r="K72" s="9" t="s">
        <v>53</v>
      </c>
      <c r="L72" s="9" t="s">
        <v>54</v>
      </c>
      <c r="M72" s="10" t="s">
        <v>26</v>
      </c>
      <c r="N72" s="11"/>
      <c r="O72" s="6"/>
      <c r="P72" s="17"/>
      <c r="Q72" s="17"/>
      <c r="R72" s="17"/>
      <c r="S72" s="17"/>
      <c r="T72" s="17"/>
      <c r="U72" s="17"/>
      <c r="V72" s="13">
        <v>130</v>
      </c>
      <c r="W72" s="14">
        <f t="shared" ref="W72:W121" si="7">(SUM(N72:U72))</f>
        <v>0</v>
      </c>
      <c r="X72" s="14"/>
      <c r="Y72" s="14"/>
      <c r="Z72" s="15"/>
      <c r="AA72" s="16"/>
      <c r="AB72" s="13" t="e">
        <f xml:space="preserve"> IF(W72&gt;-1, IF(OR(NOT(ISERROR( SEARCH("-",#REF!))), NOT(ISERROR(SEARCH("-", IF(ISBLANK(Z72),0,Z72))))),FIXED(FIXED( IF(NOT(ISERROR( SEARCH("-",#REF!))), TRIM(LEFT(#REF!, SEARCH("-",#REF!, 1)-1)),#REF!), 2, FALSE) - FIXED(IF(NOT(ISERROR(SEARCH("-", IF(ISBLANK(Z72),0,Z72)))), TRIM(LEFT(IF(ISBLANK(Z72),0,Z72), SEARCH("-", IF(ISBLANK(Z72),0,Z72), 1)-1)), IF(ISBLANK(Z72),0,Z72)), 2, FALSE), 2, FALSE)&amp;" - "&amp;FIXED(FIXED( IF(NOT(ISERROR( SEARCH("-",#REF!))), TRIM(RIGHT(#REF!, SEARCH("-",#REF!, 1)-1)),#REF!), 2, FALSE) - FIXED(IF(NOT(ISERROR(SEARCH("-", IF(ISBLANK(Z72),0,Z72)))), TRIM(RIGHT(IF(ISBLANK(Z72),0,Z72), SEARCH("-", IF(ISBLANK(Z72),0,Z72), 1)-1)), IF(ISBLANK(Z72),0,Z72)), 2, FALSE), 2, FALSE),FIXED(#REF!-IF(ISBLANK(Z72),0,Z72), 2, FALSE)),#REF!)</f>
        <v>#REF!</v>
      </c>
      <c r="AC72" s="13">
        <f t="shared" si="5"/>
        <v>0</v>
      </c>
      <c r="AD72" s="13">
        <f t="shared" si="6"/>
        <v>0</v>
      </c>
      <c r="DZ72">
        <v>52</v>
      </c>
      <c r="EA72">
        <v>130</v>
      </c>
      <c r="EC72">
        <v>52</v>
      </c>
      <c r="ED72">
        <v>130</v>
      </c>
    </row>
    <row r="73" spans="1:144" ht="57.75" customHeight="1" x14ac:dyDescent="0.2">
      <c r="A73" s="7"/>
      <c r="B73" s="9" t="s">
        <v>219</v>
      </c>
      <c r="C73" s="9" t="s">
        <v>220</v>
      </c>
      <c r="D73" s="9" t="s">
        <v>204</v>
      </c>
      <c r="E73" s="9" t="s">
        <v>205</v>
      </c>
      <c r="F73" s="9" t="s">
        <v>221</v>
      </c>
      <c r="G73" s="9" t="s">
        <v>219</v>
      </c>
      <c r="H73" s="9" t="s">
        <v>220</v>
      </c>
      <c r="I73" s="9" t="s">
        <v>63</v>
      </c>
      <c r="J73" s="9" t="s">
        <v>52</v>
      </c>
      <c r="K73" s="9" t="s">
        <v>53</v>
      </c>
      <c r="L73" s="9" t="s">
        <v>54</v>
      </c>
      <c r="M73" s="10" t="s">
        <v>26</v>
      </c>
      <c r="N73" s="11"/>
      <c r="O73" s="35"/>
      <c r="P73" s="34"/>
      <c r="Q73" s="34"/>
      <c r="R73" s="34"/>
      <c r="S73" s="34"/>
      <c r="T73" s="34"/>
      <c r="U73" s="34"/>
      <c r="V73" s="13">
        <v>130</v>
      </c>
      <c r="W73" s="14">
        <f t="shared" si="7"/>
        <v>0</v>
      </c>
      <c r="X73" s="14"/>
      <c r="Y73" s="14"/>
      <c r="Z73" s="15"/>
      <c r="AA73" s="16"/>
      <c r="AB73" s="13" t="e">
        <f xml:space="preserve"> IF(W73&gt;-1, IF(OR(NOT(ISERROR( SEARCH("-",#REF!))), NOT(ISERROR(SEARCH("-", IF(ISBLANK(Z73),0,Z73))))),FIXED(FIXED( IF(NOT(ISERROR( SEARCH("-",#REF!))), TRIM(LEFT(#REF!, SEARCH("-",#REF!, 1)-1)),#REF!), 2, FALSE) - FIXED(IF(NOT(ISERROR(SEARCH("-", IF(ISBLANK(Z73),0,Z73)))), TRIM(LEFT(IF(ISBLANK(Z73),0,Z73), SEARCH("-", IF(ISBLANK(Z73),0,Z73), 1)-1)), IF(ISBLANK(Z73),0,Z73)), 2, FALSE), 2, FALSE)&amp;" - "&amp;FIXED(FIXED( IF(NOT(ISERROR( SEARCH("-",#REF!))), TRIM(RIGHT(#REF!, SEARCH("-",#REF!, 1)-1)),#REF!), 2, FALSE) - FIXED(IF(NOT(ISERROR(SEARCH("-", IF(ISBLANK(Z73),0,Z73)))), TRIM(RIGHT(IF(ISBLANK(Z73),0,Z73), SEARCH("-", IF(ISBLANK(Z73),0,Z73), 1)-1)), IF(ISBLANK(Z73),0,Z73)), 2, FALSE), 2, FALSE),FIXED(#REF!-IF(ISBLANK(Z73),0,Z73), 2, FALSE)),#REF!)</f>
        <v>#REF!</v>
      </c>
      <c r="AC73" s="13">
        <f t="shared" si="5"/>
        <v>0</v>
      </c>
      <c r="AD73" s="13">
        <f t="shared" si="6"/>
        <v>0</v>
      </c>
      <c r="DZ73">
        <v>140</v>
      </c>
      <c r="EA73">
        <v>350</v>
      </c>
      <c r="EC73">
        <v>140</v>
      </c>
      <c r="ED73">
        <v>350</v>
      </c>
      <c r="EE73">
        <v>140</v>
      </c>
      <c r="EF73">
        <v>350</v>
      </c>
      <c r="EG73">
        <v>140</v>
      </c>
      <c r="EH73">
        <v>350</v>
      </c>
      <c r="EI73">
        <v>140</v>
      </c>
      <c r="EJ73">
        <v>350</v>
      </c>
      <c r="EK73">
        <v>140</v>
      </c>
      <c r="EL73">
        <v>350</v>
      </c>
      <c r="EM73">
        <v>140</v>
      </c>
      <c r="EN73">
        <v>350</v>
      </c>
    </row>
    <row r="74" spans="1:144" ht="57.75" customHeight="1" x14ac:dyDescent="0.2">
      <c r="A74" s="7"/>
      <c r="B74" s="9" t="s">
        <v>219</v>
      </c>
      <c r="C74" s="9" t="s">
        <v>220</v>
      </c>
      <c r="D74" s="9" t="s">
        <v>208</v>
      </c>
      <c r="E74" s="9" t="s">
        <v>209</v>
      </c>
      <c r="F74" s="9" t="s">
        <v>222</v>
      </c>
      <c r="G74" s="9" t="s">
        <v>219</v>
      </c>
      <c r="H74" s="9" t="s">
        <v>220</v>
      </c>
      <c r="I74" s="9" t="s">
        <v>63</v>
      </c>
      <c r="J74" s="9" t="s">
        <v>52</v>
      </c>
      <c r="K74" s="9" t="s">
        <v>53</v>
      </c>
      <c r="L74" s="9" t="s">
        <v>54</v>
      </c>
      <c r="M74" s="10" t="s">
        <v>26</v>
      </c>
      <c r="N74" s="11"/>
      <c r="O74" s="35"/>
      <c r="P74" s="34"/>
      <c r="Q74" s="34"/>
      <c r="R74" s="34"/>
      <c r="S74" s="34"/>
      <c r="T74" s="34"/>
      <c r="U74" s="34"/>
      <c r="V74" s="13">
        <v>130</v>
      </c>
      <c r="W74" s="14">
        <f t="shared" si="7"/>
        <v>0</v>
      </c>
      <c r="X74" s="14"/>
      <c r="Y74" s="14"/>
      <c r="Z74" s="15"/>
      <c r="AA74" s="16"/>
      <c r="AB74" s="13" t="e">
        <f xml:space="preserve"> IF(W74&gt;-1, IF(OR(NOT(ISERROR( SEARCH("-",#REF!))), NOT(ISERROR(SEARCH("-", IF(ISBLANK(Z74),0,Z74))))),FIXED(FIXED( IF(NOT(ISERROR( SEARCH("-",#REF!))), TRIM(LEFT(#REF!, SEARCH("-",#REF!, 1)-1)),#REF!), 2, FALSE) - FIXED(IF(NOT(ISERROR(SEARCH("-", IF(ISBLANK(Z74),0,Z74)))), TRIM(LEFT(IF(ISBLANK(Z74),0,Z74), SEARCH("-", IF(ISBLANK(Z74),0,Z74), 1)-1)), IF(ISBLANK(Z74),0,Z74)), 2, FALSE), 2, FALSE)&amp;" - "&amp;FIXED(FIXED( IF(NOT(ISERROR( SEARCH("-",#REF!))), TRIM(RIGHT(#REF!, SEARCH("-",#REF!, 1)-1)),#REF!), 2, FALSE) - FIXED(IF(NOT(ISERROR(SEARCH("-", IF(ISBLANK(Z74),0,Z74)))), TRIM(RIGHT(IF(ISBLANK(Z74),0,Z74), SEARCH("-", IF(ISBLANK(Z74),0,Z74), 1)-1)), IF(ISBLANK(Z74),0,Z74)), 2, FALSE), 2, FALSE),FIXED(#REF!-IF(ISBLANK(Z74),0,Z74), 2, FALSE)),#REF!)</f>
        <v>#REF!</v>
      </c>
      <c r="AC74" s="13">
        <f t="shared" si="5"/>
        <v>0</v>
      </c>
      <c r="AD74" s="13">
        <f t="shared" si="6"/>
        <v>0</v>
      </c>
      <c r="DZ74">
        <v>140</v>
      </c>
      <c r="EA74">
        <v>350</v>
      </c>
      <c r="EC74">
        <v>140</v>
      </c>
      <c r="ED74">
        <v>350</v>
      </c>
      <c r="EE74">
        <v>140</v>
      </c>
      <c r="EF74">
        <v>350</v>
      </c>
      <c r="EG74">
        <v>140</v>
      </c>
      <c r="EH74">
        <v>350</v>
      </c>
      <c r="EI74">
        <v>140</v>
      </c>
      <c r="EJ74">
        <v>350</v>
      </c>
      <c r="EK74">
        <v>140</v>
      </c>
      <c r="EL74">
        <v>350</v>
      </c>
      <c r="EM74">
        <v>140</v>
      </c>
      <c r="EN74">
        <v>350</v>
      </c>
    </row>
    <row r="75" spans="1:144" ht="57.75" customHeight="1" x14ac:dyDescent="0.2">
      <c r="A75" s="7"/>
      <c r="B75" s="9" t="s">
        <v>227</v>
      </c>
      <c r="C75" s="9" t="s">
        <v>228</v>
      </c>
      <c r="D75" s="9" t="s">
        <v>204</v>
      </c>
      <c r="E75" s="9" t="s">
        <v>205</v>
      </c>
      <c r="F75" s="9" t="s">
        <v>229</v>
      </c>
      <c r="G75" s="9" t="s">
        <v>227</v>
      </c>
      <c r="H75" s="9" t="s">
        <v>228</v>
      </c>
      <c r="I75" s="9" t="s">
        <v>63</v>
      </c>
      <c r="J75" s="9" t="s">
        <v>52</v>
      </c>
      <c r="K75" s="9" t="s">
        <v>53</v>
      </c>
      <c r="L75" s="9" t="s">
        <v>54</v>
      </c>
      <c r="M75" s="10" t="s">
        <v>26</v>
      </c>
      <c r="N75" s="11"/>
      <c r="O75" s="6"/>
      <c r="P75" s="17"/>
      <c r="Q75" s="17"/>
      <c r="R75" s="17"/>
      <c r="S75" s="17"/>
      <c r="T75" s="17"/>
      <c r="U75" s="17"/>
      <c r="V75" s="13">
        <v>65</v>
      </c>
      <c r="W75" s="14">
        <f t="shared" si="7"/>
        <v>0</v>
      </c>
      <c r="X75" s="14">
        <v>6</v>
      </c>
      <c r="Y75" s="14"/>
      <c r="Z75" s="15"/>
      <c r="AA75" s="16"/>
      <c r="AB75" s="13" t="e">
        <f xml:space="preserve"> IF(W75&gt;-1, IF(OR(NOT(ISERROR( SEARCH("-",#REF!))), NOT(ISERROR(SEARCH("-", IF(ISBLANK(Z75),0,Z75))))),FIXED(FIXED( IF(NOT(ISERROR( SEARCH("-",#REF!))), TRIM(LEFT(#REF!, SEARCH("-",#REF!, 1)-1)),#REF!), 2, FALSE) - FIXED(IF(NOT(ISERROR(SEARCH("-", IF(ISBLANK(Z75),0,Z75)))), TRIM(LEFT(IF(ISBLANK(Z75),0,Z75), SEARCH("-", IF(ISBLANK(Z75),0,Z75), 1)-1)), IF(ISBLANK(Z75),0,Z75)), 2, FALSE), 2, FALSE)&amp;" - "&amp;FIXED(FIXED( IF(NOT(ISERROR( SEARCH("-",#REF!))), TRIM(RIGHT(#REF!, SEARCH("-",#REF!, 1)-1)),#REF!), 2, FALSE) - FIXED(IF(NOT(ISERROR(SEARCH("-", IF(ISBLANK(Z75),0,Z75)))), TRIM(RIGHT(IF(ISBLANK(Z75),0,Z75), SEARCH("-", IF(ISBLANK(Z75),0,Z75), 1)-1)), IF(ISBLANK(Z75),0,Z75)), 2, FALSE), 2, FALSE),FIXED(#REF!-IF(ISBLANK(Z75),0,Z75), 2, FALSE)),#REF!)</f>
        <v>#REF!</v>
      </c>
      <c r="AC75" s="13">
        <f t="shared" si="5"/>
        <v>0</v>
      </c>
      <c r="AD75" s="13">
        <f t="shared" si="6"/>
        <v>0</v>
      </c>
      <c r="DZ75">
        <v>40</v>
      </c>
      <c r="EA75">
        <v>100</v>
      </c>
      <c r="EC75">
        <v>40</v>
      </c>
      <c r="ED75">
        <v>100</v>
      </c>
    </row>
    <row r="76" spans="1:144" ht="57.75" customHeight="1" x14ac:dyDescent="0.2">
      <c r="A76" s="7"/>
      <c r="B76" s="9" t="s">
        <v>227</v>
      </c>
      <c r="C76" s="9" t="s">
        <v>228</v>
      </c>
      <c r="D76" s="9" t="s">
        <v>208</v>
      </c>
      <c r="E76" s="9" t="s">
        <v>209</v>
      </c>
      <c r="F76" s="9" t="s">
        <v>230</v>
      </c>
      <c r="G76" s="9" t="s">
        <v>227</v>
      </c>
      <c r="H76" s="9" t="s">
        <v>228</v>
      </c>
      <c r="I76" s="9" t="s">
        <v>63</v>
      </c>
      <c r="J76" s="9" t="s">
        <v>52</v>
      </c>
      <c r="K76" s="9" t="s">
        <v>53</v>
      </c>
      <c r="L76" s="9" t="s">
        <v>54</v>
      </c>
      <c r="M76" s="10" t="s">
        <v>26</v>
      </c>
      <c r="N76" s="11"/>
      <c r="O76" s="6"/>
      <c r="P76" s="17"/>
      <c r="Q76" s="17"/>
      <c r="R76" s="17"/>
      <c r="S76" s="17"/>
      <c r="T76" s="17"/>
      <c r="U76" s="17"/>
      <c r="V76" s="13">
        <v>65</v>
      </c>
      <c r="W76" s="14">
        <f t="shared" si="7"/>
        <v>0</v>
      </c>
      <c r="X76" s="14">
        <v>6</v>
      </c>
      <c r="Y76" s="14"/>
      <c r="Z76" s="15"/>
      <c r="AA76" s="16"/>
      <c r="AB76" s="13" t="e">
        <f xml:space="preserve"> IF(W76&gt;-1, IF(OR(NOT(ISERROR( SEARCH("-",#REF!))), NOT(ISERROR(SEARCH("-", IF(ISBLANK(Z76),0,Z76))))),FIXED(FIXED( IF(NOT(ISERROR( SEARCH("-",#REF!))), TRIM(LEFT(#REF!, SEARCH("-",#REF!, 1)-1)),#REF!), 2, FALSE) - FIXED(IF(NOT(ISERROR(SEARCH("-", IF(ISBLANK(Z76),0,Z76)))), TRIM(LEFT(IF(ISBLANK(Z76),0,Z76), SEARCH("-", IF(ISBLANK(Z76),0,Z76), 1)-1)), IF(ISBLANK(Z76),0,Z76)), 2, FALSE), 2, FALSE)&amp;" - "&amp;FIXED(FIXED( IF(NOT(ISERROR( SEARCH("-",#REF!))), TRIM(RIGHT(#REF!, SEARCH("-",#REF!, 1)-1)),#REF!), 2, FALSE) - FIXED(IF(NOT(ISERROR(SEARCH("-", IF(ISBLANK(Z76),0,Z76)))), TRIM(RIGHT(IF(ISBLANK(Z76),0,Z76), SEARCH("-", IF(ISBLANK(Z76),0,Z76), 1)-1)), IF(ISBLANK(Z76),0,Z76)), 2, FALSE), 2, FALSE),FIXED(#REF!-IF(ISBLANK(Z76),0,Z76), 2, FALSE)),#REF!)</f>
        <v>#REF!</v>
      </c>
      <c r="AC76" s="13">
        <f t="shared" si="5"/>
        <v>0</v>
      </c>
      <c r="AD76" s="13">
        <f t="shared" si="6"/>
        <v>0</v>
      </c>
      <c r="DZ76">
        <v>40</v>
      </c>
      <c r="EA76">
        <v>100</v>
      </c>
      <c r="EC76">
        <v>40</v>
      </c>
      <c r="ED76">
        <v>100</v>
      </c>
    </row>
    <row r="77" spans="1:144" ht="57.75" customHeight="1" x14ac:dyDescent="0.2">
      <c r="A77" s="7"/>
      <c r="B77" s="9" t="s">
        <v>223</v>
      </c>
      <c r="C77" s="9" t="s">
        <v>224</v>
      </c>
      <c r="D77" s="9" t="s">
        <v>204</v>
      </c>
      <c r="E77" s="9" t="s">
        <v>205</v>
      </c>
      <c r="F77" s="9" t="s">
        <v>225</v>
      </c>
      <c r="G77" s="9" t="s">
        <v>223</v>
      </c>
      <c r="H77" s="9" t="s">
        <v>224</v>
      </c>
      <c r="I77" s="9" t="s">
        <v>63</v>
      </c>
      <c r="J77" s="9" t="s">
        <v>52</v>
      </c>
      <c r="K77" s="9" t="s">
        <v>53</v>
      </c>
      <c r="L77" s="9" t="s">
        <v>54</v>
      </c>
      <c r="M77" s="10" t="s">
        <v>26</v>
      </c>
      <c r="N77" s="11"/>
      <c r="O77" s="6"/>
      <c r="P77" s="17"/>
      <c r="Q77" s="17"/>
      <c r="R77" s="17"/>
      <c r="S77" s="17"/>
      <c r="T77" s="17"/>
      <c r="U77" s="17"/>
      <c r="V77" s="13">
        <v>65</v>
      </c>
      <c r="W77" s="14">
        <f t="shared" si="7"/>
        <v>0</v>
      </c>
      <c r="X77" s="14"/>
      <c r="Y77" s="14"/>
      <c r="Z77" s="15"/>
      <c r="AA77" s="16"/>
      <c r="AB77" s="13" t="e">
        <f xml:space="preserve"> IF(W77&gt;-1, IF(OR(NOT(ISERROR( SEARCH("-",#REF!))), NOT(ISERROR(SEARCH("-", IF(ISBLANK(Z77),0,Z77))))),FIXED(FIXED( IF(NOT(ISERROR( SEARCH("-",#REF!))), TRIM(LEFT(#REF!, SEARCH("-",#REF!, 1)-1)),#REF!), 2, FALSE) - FIXED(IF(NOT(ISERROR(SEARCH("-", IF(ISBLANK(Z77),0,Z77)))), TRIM(LEFT(IF(ISBLANK(Z77),0,Z77), SEARCH("-", IF(ISBLANK(Z77),0,Z77), 1)-1)), IF(ISBLANK(Z77),0,Z77)), 2, FALSE), 2, FALSE)&amp;" - "&amp;FIXED(FIXED( IF(NOT(ISERROR( SEARCH("-",#REF!))), TRIM(RIGHT(#REF!, SEARCH("-",#REF!, 1)-1)),#REF!), 2, FALSE) - FIXED(IF(NOT(ISERROR(SEARCH("-", IF(ISBLANK(Z77),0,Z77)))), TRIM(RIGHT(IF(ISBLANK(Z77),0,Z77), SEARCH("-", IF(ISBLANK(Z77),0,Z77), 1)-1)), IF(ISBLANK(Z77),0,Z77)), 2, FALSE), 2, FALSE),FIXED(#REF!-IF(ISBLANK(Z77),0,Z77), 2, FALSE)),#REF!)</f>
        <v>#REF!</v>
      </c>
      <c r="AC77" s="13">
        <f t="shared" si="5"/>
        <v>0</v>
      </c>
      <c r="AD77" s="13">
        <f t="shared" si="6"/>
        <v>0</v>
      </c>
      <c r="DZ77">
        <v>52</v>
      </c>
      <c r="EA77">
        <v>130</v>
      </c>
      <c r="EC77">
        <v>52</v>
      </c>
      <c r="ED77">
        <v>130</v>
      </c>
    </row>
    <row r="78" spans="1:144" ht="57.75" customHeight="1" x14ac:dyDescent="0.2">
      <c r="A78" s="7"/>
      <c r="B78" s="9" t="s">
        <v>223</v>
      </c>
      <c r="C78" s="9" t="s">
        <v>224</v>
      </c>
      <c r="D78" s="9" t="s">
        <v>208</v>
      </c>
      <c r="E78" s="9" t="s">
        <v>209</v>
      </c>
      <c r="F78" s="9" t="s">
        <v>226</v>
      </c>
      <c r="G78" s="9" t="s">
        <v>223</v>
      </c>
      <c r="H78" s="9" t="s">
        <v>224</v>
      </c>
      <c r="I78" s="9" t="s">
        <v>63</v>
      </c>
      <c r="J78" s="9" t="s">
        <v>52</v>
      </c>
      <c r="K78" s="9" t="s">
        <v>53</v>
      </c>
      <c r="L78" s="9" t="s">
        <v>54</v>
      </c>
      <c r="M78" s="10" t="s">
        <v>26</v>
      </c>
      <c r="N78" s="11"/>
      <c r="O78" s="6"/>
      <c r="P78" s="17"/>
      <c r="Q78" s="17"/>
      <c r="R78" s="17"/>
      <c r="S78" s="17"/>
      <c r="T78" s="17"/>
      <c r="U78" s="17"/>
      <c r="V78" s="13">
        <v>65</v>
      </c>
      <c r="W78" s="14">
        <f t="shared" si="7"/>
        <v>0</v>
      </c>
      <c r="X78" s="14"/>
      <c r="Y78" s="14"/>
      <c r="Z78" s="15"/>
      <c r="AA78" s="16"/>
      <c r="AB78" s="13" t="e">
        <f xml:space="preserve"> IF(W78&gt;-1, IF(OR(NOT(ISERROR( SEARCH("-",#REF!))), NOT(ISERROR(SEARCH("-", IF(ISBLANK(Z78),0,Z78))))),FIXED(FIXED( IF(NOT(ISERROR( SEARCH("-",#REF!))), TRIM(LEFT(#REF!, SEARCH("-",#REF!, 1)-1)),#REF!), 2, FALSE) - FIXED(IF(NOT(ISERROR(SEARCH("-", IF(ISBLANK(Z78),0,Z78)))), TRIM(LEFT(IF(ISBLANK(Z78),0,Z78), SEARCH("-", IF(ISBLANK(Z78),0,Z78), 1)-1)), IF(ISBLANK(Z78),0,Z78)), 2, FALSE), 2, FALSE)&amp;" - "&amp;FIXED(FIXED( IF(NOT(ISERROR( SEARCH("-",#REF!))), TRIM(RIGHT(#REF!, SEARCH("-",#REF!, 1)-1)),#REF!), 2, FALSE) - FIXED(IF(NOT(ISERROR(SEARCH("-", IF(ISBLANK(Z78),0,Z78)))), TRIM(RIGHT(IF(ISBLANK(Z78),0,Z78), SEARCH("-", IF(ISBLANK(Z78),0,Z78), 1)-1)), IF(ISBLANK(Z78),0,Z78)), 2, FALSE), 2, FALSE),FIXED(#REF!-IF(ISBLANK(Z78),0,Z78), 2, FALSE)),#REF!)</f>
        <v>#REF!</v>
      </c>
      <c r="AC78" s="13">
        <f t="shared" si="5"/>
        <v>0</v>
      </c>
      <c r="AD78" s="13">
        <f t="shared" si="6"/>
        <v>0</v>
      </c>
      <c r="DZ78">
        <v>52</v>
      </c>
      <c r="EA78">
        <v>130</v>
      </c>
      <c r="EC78">
        <v>52</v>
      </c>
      <c r="ED78">
        <v>130</v>
      </c>
    </row>
    <row r="79" spans="1:144" ht="57.75" customHeight="1" x14ac:dyDescent="0.2">
      <c r="A79" s="7"/>
      <c r="B79" s="9" t="s">
        <v>231</v>
      </c>
      <c r="C79" s="9" t="s">
        <v>232</v>
      </c>
      <c r="D79" s="9" t="s">
        <v>204</v>
      </c>
      <c r="E79" s="9" t="s">
        <v>205</v>
      </c>
      <c r="F79" s="9" t="s">
        <v>233</v>
      </c>
      <c r="G79" s="9" t="s">
        <v>231</v>
      </c>
      <c r="H79" s="9" t="s">
        <v>232</v>
      </c>
      <c r="I79" s="9" t="s">
        <v>63</v>
      </c>
      <c r="J79" s="9" t="s">
        <v>52</v>
      </c>
      <c r="K79" s="9" t="s">
        <v>53</v>
      </c>
      <c r="L79" s="9" t="s">
        <v>54</v>
      </c>
      <c r="M79" s="10" t="s">
        <v>26</v>
      </c>
      <c r="N79" s="11"/>
      <c r="O79" s="6"/>
      <c r="P79" s="17"/>
      <c r="Q79" s="17"/>
      <c r="R79" s="17"/>
      <c r="S79" s="17"/>
      <c r="T79" s="17"/>
      <c r="U79" s="17"/>
      <c r="V79" s="13">
        <v>30</v>
      </c>
      <c r="W79" s="14">
        <f t="shared" si="7"/>
        <v>0</v>
      </c>
      <c r="X79" s="14"/>
      <c r="Y79" s="14"/>
      <c r="Z79" s="15"/>
      <c r="AA79" s="16"/>
      <c r="AB79" s="13" t="e">
        <f xml:space="preserve"> IF(W79&gt;-1, IF(OR(NOT(ISERROR( SEARCH("-",#REF!))), NOT(ISERROR(SEARCH("-", IF(ISBLANK(Z79),0,Z79))))),FIXED(FIXED( IF(NOT(ISERROR( SEARCH("-",#REF!))), TRIM(LEFT(#REF!, SEARCH("-",#REF!, 1)-1)),#REF!), 2, FALSE) - FIXED(IF(NOT(ISERROR(SEARCH("-", IF(ISBLANK(Z79),0,Z79)))), TRIM(LEFT(IF(ISBLANK(Z79),0,Z79), SEARCH("-", IF(ISBLANK(Z79),0,Z79), 1)-1)), IF(ISBLANK(Z79),0,Z79)), 2, FALSE), 2, FALSE)&amp;" - "&amp;FIXED(FIXED( IF(NOT(ISERROR( SEARCH("-",#REF!))), TRIM(RIGHT(#REF!, SEARCH("-",#REF!, 1)-1)),#REF!), 2, FALSE) - FIXED(IF(NOT(ISERROR(SEARCH("-", IF(ISBLANK(Z79),0,Z79)))), TRIM(RIGHT(IF(ISBLANK(Z79),0,Z79), SEARCH("-", IF(ISBLANK(Z79),0,Z79), 1)-1)), IF(ISBLANK(Z79),0,Z79)), 2, FALSE), 2, FALSE),FIXED(#REF!-IF(ISBLANK(Z79),0,Z79), 2, FALSE)),#REF!)</f>
        <v>#REF!</v>
      </c>
      <c r="AC79" s="13">
        <f t="shared" si="5"/>
        <v>0</v>
      </c>
      <c r="AD79" s="13">
        <f t="shared" si="6"/>
        <v>0</v>
      </c>
      <c r="DZ79">
        <v>26</v>
      </c>
      <c r="EA79">
        <v>65</v>
      </c>
      <c r="EC79">
        <v>26</v>
      </c>
      <c r="ED79">
        <v>65</v>
      </c>
    </row>
    <row r="80" spans="1:144" ht="57.75" customHeight="1" x14ac:dyDescent="0.2">
      <c r="A80" s="7"/>
      <c r="B80" s="9" t="s">
        <v>231</v>
      </c>
      <c r="C80" s="9" t="s">
        <v>232</v>
      </c>
      <c r="D80" s="9" t="s">
        <v>208</v>
      </c>
      <c r="E80" s="9" t="s">
        <v>209</v>
      </c>
      <c r="F80" s="9" t="s">
        <v>234</v>
      </c>
      <c r="G80" s="9" t="s">
        <v>231</v>
      </c>
      <c r="H80" s="9" t="s">
        <v>232</v>
      </c>
      <c r="I80" s="9" t="s">
        <v>63</v>
      </c>
      <c r="J80" s="9" t="s">
        <v>52</v>
      </c>
      <c r="K80" s="9" t="s">
        <v>53</v>
      </c>
      <c r="L80" s="9" t="s">
        <v>54</v>
      </c>
      <c r="M80" s="10" t="s">
        <v>26</v>
      </c>
      <c r="N80" s="11"/>
      <c r="O80" s="6"/>
      <c r="P80" s="17"/>
      <c r="Q80" s="17"/>
      <c r="R80" s="17"/>
      <c r="S80" s="17"/>
      <c r="T80" s="17"/>
      <c r="U80" s="17"/>
      <c r="V80" s="13">
        <v>30</v>
      </c>
      <c r="W80" s="14">
        <f t="shared" si="7"/>
        <v>0</v>
      </c>
      <c r="X80" s="14"/>
      <c r="Y80" s="14"/>
      <c r="Z80" s="15"/>
      <c r="AA80" s="16"/>
      <c r="AB80" s="13" t="e">
        <f xml:space="preserve"> IF(W80&gt;-1, IF(OR(NOT(ISERROR( SEARCH("-",#REF!))), NOT(ISERROR(SEARCH("-", IF(ISBLANK(Z80),0,Z80))))),FIXED(FIXED( IF(NOT(ISERROR( SEARCH("-",#REF!))), TRIM(LEFT(#REF!, SEARCH("-",#REF!, 1)-1)),#REF!), 2, FALSE) - FIXED(IF(NOT(ISERROR(SEARCH("-", IF(ISBLANK(Z80),0,Z80)))), TRIM(LEFT(IF(ISBLANK(Z80),0,Z80), SEARCH("-", IF(ISBLANK(Z80),0,Z80), 1)-1)), IF(ISBLANK(Z80),0,Z80)), 2, FALSE), 2, FALSE)&amp;" - "&amp;FIXED(FIXED( IF(NOT(ISERROR( SEARCH("-",#REF!))), TRIM(RIGHT(#REF!, SEARCH("-",#REF!, 1)-1)),#REF!), 2, FALSE) - FIXED(IF(NOT(ISERROR(SEARCH("-", IF(ISBLANK(Z80),0,Z80)))), TRIM(RIGHT(IF(ISBLANK(Z80),0,Z80), SEARCH("-", IF(ISBLANK(Z80),0,Z80), 1)-1)), IF(ISBLANK(Z80),0,Z80)), 2, FALSE), 2, FALSE),FIXED(#REF!-IF(ISBLANK(Z80),0,Z80), 2, FALSE)),#REF!)</f>
        <v>#REF!</v>
      </c>
      <c r="AC80" s="13">
        <f t="shared" si="5"/>
        <v>0</v>
      </c>
      <c r="AD80" s="13">
        <f t="shared" si="6"/>
        <v>0</v>
      </c>
      <c r="DZ80">
        <v>26</v>
      </c>
      <c r="EA80">
        <v>65</v>
      </c>
      <c r="EC80">
        <v>26</v>
      </c>
      <c r="ED80">
        <v>65</v>
      </c>
    </row>
    <row r="81" spans="1:144" ht="57.75" customHeight="1" x14ac:dyDescent="0.2">
      <c r="A81" s="7"/>
      <c r="B81" s="9" t="s">
        <v>235</v>
      </c>
      <c r="C81" s="9" t="s">
        <v>236</v>
      </c>
      <c r="D81" s="9" t="s">
        <v>204</v>
      </c>
      <c r="E81" s="9" t="s">
        <v>205</v>
      </c>
      <c r="F81" s="9" t="s">
        <v>237</v>
      </c>
      <c r="G81" s="9" t="s">
        <v>235</v>
      </c>
      <c r="H81" s="9" t="s">
        <v>236</v>
      </c>
      <c r="I81" s="9" t="s">
        <v>63</v>
      </c>
      <c r="J81" s="9" t="s">
        <v>52</v>
      </c>
      <c r="K81" s="9" t="s">
        <v>53</v>
      </c>
      <c r="L81" s="9" t="s">
        <v>54</v>
      </c>
      <c r="M81" s="10" t="s">
        <v>26</v>
      </c>
      <c r="N81" s="11"/>
      <c r="O81" s="6"/>
      <c r="P81" s="17"/>
      <c r="Q81" s="17"/>
      <c r="R81" s="17"/>
      <c r="S81" s="17"/>
      <c r="T81" s="17"/>
      <c r="U81" s="17"/>
      <c r="V81" s="13">
        <v>30</v>
      </c>
      <c r="W81" s="14">
        <f t="shared" si="7"/>
        <v>0</v>
      </c>
      <c r="X81" s="14">
        <v>6</v>
      </c>
      <c r="Y81" s="14"/>
      <c r="Z81" s="15"/>
      <c r="AA81" s="16"/>
      <c r="AB81" s="13" t="e">
        <f xml:space="preserve"> IF(W81&gt;-1, IF(OR(NOT(ISERROR( SEARCH("-",#REF!))), NOT(ISERROR(SEARCH("-", IF(ISBLANK(Z81),0,Z81))))),FIXED(FIXED( IF(NOT(ISERROR( SEARCH("-",#REF!))), TRIM(LEFT(#REF!, SEARCH("-",#REF!, 1)-1)),#REF!), 2, FALSE) - FIXED(IF(NOT(ISERROR(SEARCH("-", IF(ISBLANK(Z81),0,Z81)))), TRIM(LEFT(IF(ISBLANK(Z81),0,Z81), SEARCH("-", IF(ISBLANK(Z81),0,Z81), 1)-1)), IF(ISBLANK(Z81),0,Z81)), 2, FALSE), 2, FALSE)&amp;" - "&amp;FIXED(FIXED( IF(NOT(ISERROR( SEARCH("-",#REF!))), TRIM(RIGHT(#REF!, SEARCH("-",#REF!, 1)-1)),#REF!), 2, FALSE) - FIXED(IF(NOT(ISERROR(SEARCH("-", IF(ISBLANK(Z81),0,Z81)))), TRIM(RIGHT(IF(ISBLANK(Z81),0,Z81), SEARCH("-", IF(ISBLANK(Z81),0,Z81), 1)-1)), IF(ISBLANK(Z81),0,Z81)), 2, FALSE), 2, FALSE),FIXED(#REF!-IF(ISBLANK(Z81),0,Z81), 2, FALSE)),#REF!)</f>
        <v>#REF!</v>
      </c>
      <c r="AC81" s="13">
        <f t="shared" si="5"/>
        <v>0</v>
      </c>
      <c r="AD81" s="13">
        <f t="shared" si="6"/>
        <v>0</v>
      </c>
      <c r="DZ81">
        <v>26</v>
      </c>
      <c r="EA81">
        <v>65</v>
      </c>
      <c r="EC81">
        <v>26</v>
      </c>
      <c r="ED81">
        <v>65</v>
      </c>
    </row>
    <row r="82" spans="1:144" ht="57.75" customHeight="1" x14ac:dyDescent="0.2">
      <c r="A82" s="7"/>
      <c r="B82" s="9" t="s">
        <v>235</v>
      </c>
      <c r="C82" s="9" t="s">
        <v>236</v>
      </c>
      <c r="D82" s="9" t="s">
        <v>208</v>
      </c>
      <c r="E82" s="9" t="s">
        <v>209</v>
      </c>
      <c r="F82" s="9" t="s">
        <v>238</v>
      </c>
      <c r="G82" s="9" t="s">
        <v>235</v>
      </c>
      <c r="H82" s="9" t="s">
        <v>236</v>
      </c>
      <c r="I82" s="9" t="s">
        <v>63</v>
      </c>
      <c r="J82" s="9" t="s">
        <v>52</v>
      </c>
      <c r="K82" s="9" t="s">
        <v>53</v>
      </c>
      <c r="L82" s="9" t="s">
        <v>54</v>
      </c>
      <c r="M82" s="10" t="s">
        <v>26</v>
      </c>
      <c r="N82" s="11"/>
      <c r="O82" s="6"/>
      <c r="P82" s="17"/>
      <c r="Q82" s="17"/>
      <c r="R82" s="17"/>
      <c r="S82" s="17"/>
      <c r="T82" s="17"/>
      <c r="U82" s="17"/>
      <c r="V82" s="13">
        <v>30</v>
      </c>
      <c r="W82" s="14">
        <f t="shared" si="7"/>
        <v>0</v>
      </c>
      <c r="X82" s="14">
        <v>6</v>
      </c>
      <c r="Y82" s="14"/>
      <c r="Z82" s="15"/>
      <c r="AA82" s="16"/>
      <c r="AB82" s="13" t="e">
        <f xml:space="preserve"> IF(W82&gt;-1, IF(OR(NOT(ISERROR( SEARCH("-",#REF!))), NOT(ISERROR(SEARCH("-", IF(ISBLANK(Z82),0,Z82))))),FIXED(FIXED( IF(NOT(ISERROR( SEARCH("-",#REF!))), TRIM(LEFT(#REF!, SEARCH("-",#REF!, 1)-1)),#REF!), 2, FALSE) - FIXED(IF(NOT(ISERROR(SEARCH("-", IF(ISBLANK(Z82),0,Z82)))), TRIM(LEFT(IF(ISBLANK(Z82),0,Z82), SEARCH("-", IF(ISBLANK(Z82),0,Z82), 1)-1)), IF(ISBLANK(Z82),0,Z82)), 2, FALSE), 2, FALSE)&amp;" - "&amp;FIXED(FIXED( IF(NOT(ISERROR( SEARCH("-",#REF!))), TRIM(RIGHT(#REF!, SEARCH("-",#REF!, 1)-1)),#REF!), 2, FALSE) - FIXED(IF(NOT(ISERROR(SEARCH("-", IF(ISBLANK(Z82),0,Z82)))), TRIM(RIGHT(IF(ISBLANK(Z82),0,Z82), SEARCH("-", IF(ISBLANK(Z82),0,Z82), 1)-1)), IF(ISBLANK(Z82),0,Z82)), 2, FALSE), 2, FALSE),FIXED(#REF!-IF(ISBLANK(Z82),0,Z82), 2, FALSE)),#REF!)</f>
        <v>#REF!</v>
      </c>
      <c r="AC82" s="13">
        <f t="shared" si="5"/>
        <v>0</v>
      </c>
      <c r="AD82" s="13">
        <f t="shared" si="6"/>
        <v>0</v>
      </c>
      <c r="DZ82">
        <v>26</v>
      </c>
      <c r="EA82">
        <v>65</v>
      </c>
      <c r="EC82">
        <v>26</v>
      </c>
      <c r="ED82">
        <v>65</v>
      </c>
    </row>
    <row r="83" spans="1:144" ht="57.75" customHeight="1" x14ac:dyDescent="0.2">
      <c r="A83" s="7"/>
      <c r="B83" s="9" t="s">
        <v>211</v>
      </c>
      <c r="C83" s="9" t="s">
        <v>212</v>
      </c>
      <c r="D83" s="9" t="s">
        <v>204</v>
      </c>
      <c r="E83" s="9" t="s">
        <v>205</v>
      </c>
      <c r="F83" s="9" t="s">
        <v>213</v>
      </c>
      <c r="G83" s="9" t="s">
        <v>211</v>
      </c>
      <c r="H83" s="9" t="s">
        <v>212</v>
      </c>
      <c r="I83" s="9" t="s">
        <v>63</v>
      </c>
      <c r="J83" s="9" t="s">
        <v>52</v>
      </c>
      <c r="K83" s="9" t="s">
        <v>53</v>
      </c>
      <c r="L83" s="9" t="s">
        <v>54</v>
      </c>
      <c r="M83" s="10" t="s">
        <v>95</v>
      </c>
      <c r="N83" s="11"/>
      <c r="O83" s="34"/>
      <c r="P83" s="35"/>
      <c r="Q83" s="35"/>
      <c r="R83" s="35"/>
      <c r="S83" s="35"/>
      <c r="T83" s="35"/>
      <c r="U83" s="35"/>
      <c r="V83" s="13">
        <v>350</v>
      </c>
      <c r="W83" s="14">
        <f t="shared" si="7"/>
        <v>0</v>
      </c>
      <c r="X83" s="14"/>
      <c r="Y83" s="14"/>
      <c r="Z83" s="15"/>
      <c r="AA83" s="16"/>
      <c r="AB83" s="13" t="e">
        <f xml:space="preserve"> IF(W83&gt;-1, IF(OR(NOT(ISERROR( SEARCH("-",#REF!))), NOT(ISERROR(SEARCH("-", IF(ISBLANK(Z83),0,Z83))))),FIXED(FIXED( IF(NOT(ISERROR( SEARCH("-",#REF!))), TRIM(LEFT(#REF!, SEARCH("-",#REF!, 1)-1)),#REF!), 2, FALSE) - FIXED(IF(NOT(ISERROR(SEARCH("-", IF(ISBLANK(Z83),0,Z83)))), TRIM(LEFT(IF(ISBLANK(Z83),0,Z83), SEARCH("-", IF(ISBLANK(Z83),0,Z83), 1)-1)), IF(ISBLANK(Z83),0,Z83)), 2, FALSE), 2, FALSE)&amp;" - "&amp;FIXED(FIXED( IF(NOT(ISERROR( SEARCH("-",#REF!))), TRIM(RIGHT(#REF!, SEARCH("-",#REF!, 1)-1)),#REF!), 2, FALSE) - FIXED(IF(NOT(ISERROR(SEARCH("-", IF(ISBLANK(Z83),0,Z83)))), TRIM(RIGHT(IF(ISBLANK(Z83),0,Z83), SEARCH("-", IF(ISBLANK(Z83),0,Z83), 1)-1)), IF(ISBLANK(Z83),0,Z83)), 2, FALSE), 2, FALSE),FIXED(#REF!-IF(ISBLANK(Z83),0,Z83), 2, FALSE)),#REF!)</f>
        <v>#REF!</v>
      </c>
      <c r="AC83" s="13">
        <f>SUM(P83*EC83,Q83*EE83,R83*EG83,S83*EI83,T83*EK83,U83*EM83,N83*DZ83)*(1-AA83)</f>
        <v>0</v>
      </c>
      <c r="AD83" s="13">
        <f>SUM(P83*ED83,Q83*EF83,R83*EH83,S83*EJ83,T83*EL83,U83*EN83,N83*EA83)</f>
        <v>0</v>
      </c>
      <c r="DZ83">
        <v>12</v>
      </c>
      <c r="EA83">
        <v>30</v>
      </c>
      <c r="EC83">
        <v>12</v>
      </c>
      <c r="ED83">
        <v>30</v>
      </c>
    </row>
    <row r="84" spans="1:144" ht="57.75" customHeight="1" x14ac:dyDescent="0.2">
      <c r="A84" s="7"/>
      <c r="B84" s="9" t="s">
        <v>211</v>
      </c>
      <c r="C84" s="9" t="s">
        <v>212</v>
      </c>
      <c r="D84" s="9" t="s">
        <v>208</v>
      </c>
      <c r="E84" s="9" t="s">
        <v>209</v>
      </c>
      <c r="F84" s="9" t="s">
        <v>214</v>
      </c>
      <c r="G84" s="9" t="s">
        <v>211</v>
      </c>
      <c r="H84" s="9" t="s">
        <v>212</v>
      </c>
      <c r="I84" s="9" t="s">
        <v>63</v>
      </c>
      <c r="J84" s="9" t="s">
        <v>52</v>
      </c>
      <c r="K84" s="9" t="s">
        <v>53</v>
      </c>
      <c r="L84" s="9" t="s">
        <v>54</v>
      </c>
      <c r="M84" s="10" t="s">
        <v>95</v>
      </c>
      <c r="N84" s="11"/>
      <c r="O84" s="34"/>
      <c r="P84" s="35"/>
      <c r="Q84" s="35"/>
      <c r="R84" s="35"/>
      <c r="S84" s="35"/>
      <c r="T84" s="35"/>
      <c r="U84" s="35"/>
      <c r="V84" s="13">
        <v>350</v>
      </c>
      <c r="W84" s="14">
        <f t="shared" si="7"/>
        <v>0</v>
      </c>
      <c r="X84" s="14"/>
      <c r="Y84" s="14"/>
      <c r="Z84" s="15"/>
      <c r="AA84" s="16"/>
      <c r="AB84" s="13" t="e">
        <f xml:space="preserve"> IF(W84&gt;-1, IF(OR(NOT(ISERROR( SEARCH("-",#REF!))), NOT(ISERROR(SEARCH("-", IF(ISBLANK(Z84),0,Z84))))),FIXED(FIXED( IF(NOT(ISERROR( SEARCH("-",#REF!))), TRIM(LEFT(#REF!, SEARCH("-",#REF!, 1)-1)),#REF!), 2, FALSE) - FIXED(IF(NOT(ISERROR(SEARCH("-", IF(ISBLANK(Z84),0,Z84)))), TRIM(LEFT(IF(ISBLANK(Z84),0,Z84), SEARCH("-", IF(ISBLANK(Z84),0,Z84), 1)-1)), IF(ISBLANK(Z84),0,Z84)), 2, FALSE), 2, FALSE)&amp;" - "&amp;FIXED(FIXED( IF(NOT(ISERROR( SEARCH("-",#REF!))), TRIM(RIGHT(#REF!, SEARCH("-",#REF!, 1)-1)),#REF!), 2, FALSE) - FIXED(IF(NOT(ISERROR(SEARCH("-", IF(ISBLANK(Z84),0,Z84)))), TRIM(RIGHT(IF(ISBLANK(Z84),0,Z84), SEARCH("-", IF(ISBLANK(Z84),0,Z84), 1)-1)), IF(ISBLANK(Z84),0,Z84)), 2, FALSE), 2, FALSE),FIXED(#REF!-IF(ISBLANK(Z84),0,Z84), 2, FALSE)),#REF!)</f>
        <v>#REF!</v>
      </c>
      <c r="AC84" s="13">
        <f>SUM(P84*EC84,Q84*EE84,R84*EG84,S84*EI84,T84*EK84,U84*EM84,N84*DZ84)*(1-AA84)</f>
        <v>0</v>
      </c>
      <c r="AD84" s="13">
        <f>SUM(P84*ED84,Q84*EF84,R84*EH84,S84*EJ84,T84*EL84,U84*EN84,N84*EA84)</f>
        <v>0</v>
      </c>
      <c r="DZ84">
        <v>12</v>
      </c>
      <c r="EA84">
        <v>30</v>
      </c>
      <c r="EC84">
        <v>12</v>
      </c>
      <c r="ED84">
        <v>30</v>
      </c>
    </row>
    <row r="85" spans="1:144" ht="57.75" customHeight="1" x14ac:dyDescent="0.2">
      <c r="A85" s="7"/>
      <c r="B85" s="9" t="s">
        <v>215</v>
      </c>
      <c r="C85" s="9" t="s">
        <v>216</v>
      </c>
      <c r="D85" s="9" t="s">
        <v>204</v>
      </c>
      <c r="E85" s="9" t="s">
        <v>205</v>
      </c>
      <c r="F85" s="9" t="s">
        <v>217</v>
      </c>
      <c r="G85" s="9" t="s">
        <v>215</v>
      </c>
      <c r="H85" s="9" t="s">
        <v>216</v>
      </c>
      <c r="I85" s="9" t="s">
        <v>63</v>
      </c>
      <c r="J85" s="9" t="s">
        <v>52</v>
      </c>
      <c r="K85" s="9" t="s">
        <v>53</v>
      </c>
      <c r="L85" s="9" t="s">
        <v>54</v>
      </c>
      <c r="M85" s="10" t="s">
        <v>26</v>
      </c>
      <c r="N85" s="11"/>
      <c r="O85" s="6"/>
      <c r="P85" s="17"/>
      <c r="Q85" s="17"/>
      <c r="R85" s="17"/>
      <c r="S85" s="17"/>
      <c r="T85" s="17"/>
      <c r="U85" s="17"/>
      <c r="V85" s="13">
        <v>100</v>
      </c>
      <c r="W85" s="14">
        <f t="shared" si="7"/>
        <v>0</v>
      </c>
      <c r="X85" s="14"/>
      <c r="Y85" s="14"/>
      <c r="Z85" s="15"/>
      <c r="AA85" s="16"/>
      <c r="AB85" s="13" t="e">
        <f xml:space="preserve"> IF(W85&gt;-1, IF(OR(NOT(ISERROR( SEARCH("-",#REF!))), NOT(ISERROR(SEARCH("-", IF(ISBLANK(Z85),0,Z85))))),FIXED(FIXED( IF(NOT(ISERROR( SEARCH("-",#REF!))), TRIM(LEFT(#REF!, SEARCH("-",#REF!, 1)-1)),#REF!), 2, FALSE) - FIXED(IF(NOT(ISERROR(SEARCH("-", IF(ISBLANK(Z85),0,Z85)))), TRIM(LEFT(IF(ISBLANK(Z85),0,Z85), SEARCH("-", IF(ISBLANK(Z85),0,Z85), 1)-1)), IF(ISBLANK(Z85),0,Z85)), 2, FALSE), 2, FALSE)&amp;" - "&amp;FIXED(FIXED( IF(NOT(ISERROR( SEARCH("-",#REF!))), TRIM(RIGHT(#REF!, SEARCH("-",#REF!, 1)-1)),#REF!), 2, FALSE) - FIXED(IF(NOT(ISERROR(SEARCH("-", IF(ISBLANK(Z85),0,Z85)))), TRIM(RIGHT(IF(ISBLANK(Z85),0,Z85), SEARCH("-", IF(ISBLANK(Z85),0,Z85), 1)-1)), IF(ISBLANK(Z85),0,Z85)), 2, FALSE), 2, FALSE),FIXED(#REF!-IF(ISBLANK(Z85),0,Z85), 2, FALSE)),#REF!)</f>
        <v>#REF!</v>
      </c>
      <c r="AC85" s="13">
        <f t="shared" ref="AC85:AC96" si="8">SUM(O85*EC85,N85*DZ85)*(1-AA85)</f>
        <v>0</v>
      </c>
      <c r="AD85" s="13">
        <f t="shared" ref="AD85:AD96" si="9">SUM(O85*ED85,N85*EA85)</f>
        <v>0</v>
      </c>
      <c r="DZ85">
        <v>12</v>
      </c>
      <c r="EA85">
        <v>30</v>
      </c>
      <c r="EC85">
        <v>12</v>
      </c>
      <c r="ED85">
        <v>30</v>
      </c>
    </row>
    <row r="86" spans="1:144" ht="57.75" customHeight="1" x14ac:dyDescent="0.2">
      <c r="A86" s="7"/>
      <c r="B86" s="9" t="s">
        <v>215</v>
      </c>
      <c r="C86" s="9" t="s">
        <v>216</v>
      </c>
      <c r="D86" s="9" t="s">
        <v>208</v>
      </c>
      <c r="E86" s="9" t="s">
        <v>209</v>
      </c>
      <c r="F86" s="9" t="s">
        <v>218</v>
      </c>
      <c r="G86" s="9" t="s">
        <v>215</v>
      </c>
      <c r="H86" s="9" t="s">
        <v>216</v>
      </c>
      <c r="I86" s="9" t="s">
        <v>63</v>
      </c>
      <c r="J86" s="9" t="s">
        <v>52</v>
      </c>
      <c r="K86" s="9" t="s">
        <v>53</v>
      </c>
      <c r="L86" s="9" t="s">
        <v>54</v>
      </c>
      <c r="M86" s="10" t="s">
        <v>26</v>
      </c>
      <c r="N86" s="11"/>
      <c r="O86" s="6"/>
      <c r="P86" s="17"/>
      <c r="Q86" s="17"/>
      <c r="R86" s="17"/>
      <c r="S86" s="17"/>
      <c r="T86" s="17"/>
      <c r="U86" s="17"/>
      <c r="V86" s="13">
        <v>100</v>
      </c>
      <c r="W86" s="14">
        <f t="shared" si="7"/>
        <v>0</v>
      </c>
      <c r="X86" s="14"/>
      <c r="Y86" s="14"/>
      <c r="Z86" s="15"/>
      <c r="AA86" s="16"/>
      <c r="AB86" s="13" t="e">
        <f xml:space="preserve"> IF(W86&gt;-1, IF(OR(NOT(ISERROR( SEARCH("-",#REF!))), NOT(ISERROR(SEARCH("-", IF(ISBLANK(Z86),0,Z86))))),FIXED(FIXED( IF(NOT(ISERROR( SEARCH("-",#REF!))), TRIM(LEFT(#REF!, SEARCH("-",#REF!, 1)-1)),#REF!), 2, FALSE) - FIXED(IF(NOT(ISERROR(SEARCH("-", IF(ISBLANK(Z86),0,Z86)))), TRIM(LEFT(IF(ISBLANK(Z86),0,Z86), SEARCH("-", IF(ISBLANK(Z86),0,Z86), 1)-1)), IF(ISBLANK(Z86),0,Z86)), 2, FALSE), 2, FALSE)&amp;" - "&amp;FIXED(FIXED( IF(NOT(ISERROR( SEARCH("-",#REF!))), TRIM(RIGHT(#REF!, SEARCH("-",#REF!, 1)-1)),#REF!), 2, FALSE) - FIXED(IF(NOT(ISERROR(SEARCH("-", IF(ISBLANK(Z86),0,Z86)))), TRIM(RIGHT(IF(ISBLANK(Z86),0,Z86), SEARCH("-", IF(ISBLANK(Z86),0,Z86), 1)-1)), IF(ISBLANK(Z86),0,Z86)), 2, FALSE), 2, FALSE),FIXED(#REF!-IF(ISBLANK(Z86),0,Z86), 2, FALSE)),#REF!)</f>
        <v>#REF!</v>
      </c>
      <c r="AC86" s="13">
        <f t="shared" si="8"/>
        <v>0</v>
      </c>
      <c r="AD86" s="13">
        <f t="shared" si="9"/>
        <v>0</v>
      </c>
      <c r="DZ86">
        <v>12</v>
      </c>
      <c r="EA86">
        <v>30</v>
      </c>
      <c r="EC86">
        <v>12</v>
      </c>
      <c r="ED86">
        <v>30</v>
      </c>
    </row>
    <row r="87" spans="1:144" ht="57.75" customHeight="1" x14ac:dyDescent="0.2">
      <c r="A87" s="7"/>
      <c r="B87" s="9" t="s">
        <v>245</v>
      </c>
      <c r="C87" s="9" t="s">
        <v>246</v>
      </c>
      <c r="D87" s="9" t="s">
        <v>55</v>
      </c>
      <c r="E87" s="9" t="s">
        <v>56</v>
      </c>
      <c r="F87" s="9" t="s">
        <v>247</v>
      </c>
      <c r="G87" s="9" t="s">
        <v>245</v>
      </c>
      <c r="H87" s="9" t="s">
        <v>246</v>
      </c>
      <c r="I87" s="9" t="s">
        <v>63</v>
      </c>
      <c r="J87" s="9" t="s">
        <v>52</v>
      </c>
      <c r="K87" s="9" t="s">
        <v>53</v>
      </c>
      <c r="L87" s="9" t="s">
        <v>54</v>
      </c>
      <c r="M87" s="10" t="s">
        <v>26</v>
      </c>
      <c r="N87" s="11"/>
      <c r="O87" s="35"/>
      <c r="P87" s="34"/>
      <c r="Q87" s="34"/>
      <c r="R87" s="34"/>
      <c r="S87" s="34"/>
      <c r="T87" s="34"/>
      <c r="U87" s="34"/>
      <c r="V87" s="13">
        <v>150</v>
      </c>
      <c r="W87" s="14">
        <f t="shared" si="7"/>
        <v>0</v>
      </c>
      <c r="X87" s="14"/>
      <c r="Y87" s="14"/>
      <c r="Z87" s="15"/>
      <c r="AA87" s="16"/>
      <c r="AB87" s="13" t="e">
        <f xml:space="preserve"> IF(W87&gt;-1, IF(OR(NOT(ISERROR( SEARCH("-",#REF!))), NOT(ISERROR(SEARCH("-", IF(ISBLANK(Z87),0,Z87))))),FIXED(FIXED( IF(NOT(ISERROR( SEARCH("-",#REF!))), TRIM(LEFT(#REF!, SEARCH("-",#REF!, 1)-1)),#REF!), 2, FALSE) - FIXED(IF(NOT(ISERROR(SEARCH("-", IF(ISBLANK(Z87),0,Z87)))), TRIM(LEFT(IF(ISBLANK(Z87),0,Z87), SEARCH("-", IF(ISBLANK(Z87),0,Z87), 1)-1)), IF(ISBLANK(Z87),0,Z87)), 2, FALSE), 2, FALSE)&amp;" - "&amp;FIXED(FIXED( IF(NOT(ISERROR( SEARCH("-",#REF!))), TRIM(RIGHT(#REF!, SEARCH("-",#REF!, 1)-1)),#REF!), 2, FALSE) - FIXED(IF(NOT(ISERROR(SEARCH("-", IF(ISBLANK(Z87),0,Z87)))), TRIM(RIGHT(IF(ISBLANK(Z87),0,Z87), SEARCH("-", IF(ISBLANK(Z87),0,Z87), 1)-1)), IF(ISBLANK(Z87),0,Z87)), 2, FALSE), 2, FALSE),FIXED(#REF!-IF(ISBLANK(Z87),0,Z87), 2, FALSE)),#REF!)</f>
        <v>#REF!</v>
      </c>
      <c r="AC87" s="13">
        <f t="shared" si="8"/>
        <v>0</v>
      </c>
      <c r="AD87" s="13">
        <f t="shared" si="9"/>
        <v>0</v>
      </c>
      <c r="DZ87">
        <v>156</v>
      </c>
      <c r="EA87">
        <v>390</v>
      </c>
      <c r="EC87">
        <v>156</v>
      </c>
      <c r="ED87">
        <v>390</v>
      </c>
      <c r="EE87">
        <v>156</v>
      </c>
      <c r="EF87">
        <v>390</v>
      </c>
      <c r="EG87">
        <v>156</v>
      </c>
      <c r="EH87">
        <v>390</v>
      </c>
      <c r="EI87">
        <v>156</v>
      </c>
      <c r="EJ87">
        <v>390</v>
      </c>
      <c r="EK87">
        <v>156</v>
      </c>
      <c r="EL87">
        <v>390</v>
      </c>
      <c r="EM87">
        <v>156</v>
      </c>
      <c r="EN87">
        <v>390</v>
      </c>
    </row>
    <row r="88" spans="1:144" ht="57.75" customHeight="1" x14ac:dyDescent="0.2">
      <c r="A88" s="7"/>
      <c r="B88" s="9" t="s">
        <v>245</v>
      </c>
      <c r="C88" s="9" t="s">
        <v>246</v>
      </c>
      <c r="D88" s="9" t="s">
        <v>242</v>
      </c>
      <c r="E88" s="9" t="s">
        <v>243</v>
      </c>
      <c r="F88" s="9" t="s">
        <v>248</v>
      </c>
      <c r="G88" s="9" t="s">
        <v>245</v>
      </c>
      <c r="H88" s="9" t="s">
        <v>246</v>
      </c>
      <c r="I88" s="9" t="s">
        <v>63</v>
      </c>
      <c r="J88" s="9" t="s">
        <v>52</v>
      </c>
      <c r="K88" s="9" t="s">
        <v>53</v>
      </c>
      <c r="L88" s="9" t="s">
        <v>54</v>
      </c>
      <c r="M88" s="10" t="s">
        <v>26</v>
      </c>
      <c r="N88" s="11"/>
      <c r="O88" s="35"/>
      <c r="P88" s="34"/>
      <c r="Q88" s="34"/>
      <c r="R88" s="34"/>
      <c r="S88" s="34"/>
      <c r="T88" s="34"/>
      <c r="U88" s="34"/>
      <c r="V88" s="13">
        <v>150</v>
      </c>
      <c r="W88" s="14">
        <f t="shared" si="7"/>
        <v>0</v>
      </c>
      <c r="X88" s="14"/>
      <c r="Y88" s="14"/>
      <c r="Z88" s="15"/>
      <c r="AA88" s="16"/>
      <c r="AB88" s="13" t="e">
        <f xml:space="preserve"> IF(W88&gt;-1, IF(OR(NOT(ISERROR( SEARCH("-",#REF!))), NOT(ISERROR(SEARCH("-", IF(ISBLANK(Z88),0,Z88))))),FIXED(FIXED( IF(NOT(ISERROR( SEARCH("-",#REF!))), TRIM(LEFT(#REF!, SEARCH("-",#REF!, 1)-1)),#REF!), 2, FALSE) - FIXED(IF(NOT(ISERROR(SEARCH("-", IF(ISBLANK(Z88),0,Z88)))), TRIM(LEFT(IF(ISBLANK(Z88),0,Z88), SEARCH("-", IF(ISBLANK(Z88),0,Z88), 1)-1)), IF(ISBLANK(Z88),0,Z88)), 2, FALSE), 2, FALSE)&amp;" - "&amp;FIXED(FIXED( IF(NOT(ISERROR( SEARCH("-",#REF!))), TRIM(RIGHT(#REF!, SEARCH("-",#REF!, 1)-1)),#REF!), 2, FALSE) - FIXED(IF(NOT(ISERROR(SEARCH("-", IF(ISBLANK(Z88),0,Z88)))), TRIM(RIGHT(IF(ISBLANK(Z88),0,Z88), SEARCH("-", IF(ISBLANK(Z88),0,Z88), 1)-1)), IF(ISBLANK(Z88),0,Z88)), 2, FALSE), 2, FALSE),FIXED(#REF!-IF(ISBLANK(Z88),0,Z88), 2, FALSE)),#REF!)</f>
        <v>#REF!</v>
      </c>
      <c r="AC88" s="13">
        <f t="shared" si="8"/>
        <v>0</v>
      </c>
      <c r="AD88" s="13">
        <f t="shared" si="9"/>
        <v>0</v>
      </c>
      <c r="DZ88">
        <v>156</v>
      </c>
      <c r="EA88">
        <v>390</v>
      </c>
      <c r="EC88">
        <v>156</v>
      </c>
      <c r="ED88">
        <v>390</v>
      </c>
      <c r="EE88">
        <v>156</v>
      </c>
      <c r="EF88">
        <v>390</v>
      </c>
      <c r="EG88">
        <v>156</v>
      </c>
      <c r="EH88">
        <v>390</v>
      </c>
      <c r="EI88">
        <v>156</v>
      </c>
      <c r="EJ88">
        <v>390</v>
      </c>
      <c r="EK88">
        <v>156</v>
      </c>
      <c r="EL88">
        <v>390</v>
      </c>
      <c r="EM88">
        <v>156</v>
      </c>
      <c r="EN88">
        <v>390</v>
      </c>
    </row>
    <row r="89" spans="1:144" ht="57.75" customHeight="1" x14ac:dyDescent="0.2">
      <c r="A89" s="7"/>
      <c r="B89" s="9" t="s">
        <v>249</v>
      </c>
      <c r="C89" s="9" t="s">
        <v>250</v>
      </c>
      <c r="D89" s="9" t="s">
        <v>55</v>
      </c>
      <c r="E89" s="9" t="s">
        <v>56</v>
      </c>
      <c r="F89" s="9" t="s">
        <v>251</v>
      </c>
      <c r="G89" s="9" t="s">
        <v>249</v>
      </c>
      <c r="H89" s="9" t="s">
        <v>250</v>
      </c>
      <c r="I89" s="9" t="s">
        <v>63</v>
      </c>
      <c r="J89" s="9" t="s">
        <v>52</v>
      </c>
      <c r="K89" s="9" t="s">
        <v>53</v>
      </c>
      <c r="L89" s="9" t="s">
        <v>54</v>
      </c>
      <c r="M89" s="10" t="s">
        <v>26</v>
      </c>
      <c r="N89" s="11"/>
      <c r="O89" s="6"/>
      <c r="P89" s="17"/>
      <c r="Q89" s="17"/>
      <c r="R89" s="17"/>
      <c r="S89" s="17"/>
      <c r="T89" s="17"/>
      <c r="U89" s="17"/>
      <c r="V89" s="13">
        <v>70</v>
      </c>
      <c r="W89" s="14">
        <f t="shared" si="7"/>
        <v>0</v>
      </c>
      <c r="X89" s="14"/>
      <c r="Y89" s="14"/>
      <c r="Z89" s="15"/>
      <c r="AA89" s="16"/>
      <c r="AB89" s="13" t="e">
        <f xml:space="preserve"> IF(W89&gt;-1, IF(OR(NOT(ISERROR( SEARCH("-",#REF!))), NOT(ISERROR(SEARCH("-", IF(ISBLANK(Z89),0,Z89))))),FIXED(FIXED( IF(NOT(ISERROR( SEARCH("-",#REF!))), TRIM(LEFT(#REF!, SEARCH("-",#REF!, 1)-1)),#REF!), 2, FALSE) - FIXED(IF(NOT(ISERROR(SEARCH("-", IF(ISBLANK(Z89),0,Z89)))), TRIM(LEFT(IF(ISBLANK(Z89),0,Z89), SEARCH("-", IF(ISBLANK(Z89),0,Z89), 1)-1)), IF(ISBLANK(Z89),0,Z89)), 2, FALSE), 2, FALSE)&amp;" - "&amp;FIXED(FIXED( IF(NOT(ISERROR( SEARCH("-",#REF!))), TRIM(RIGHT(#REF!, SEARCH("-",#REF!, 1)-1)),#REF!), 2, FALSE) - FIXED(IF(NOT(ISERROR(SEARCH("-", IF(ISBLANK(Z89),0,Z89)))), TRIM(RIGHT(IF(ISBLANK(Z89),0,Z89), SEARCH("-", IF(ISBLANK(Z89),0,Z89), 1)-1)), IF(ISBLANK(Z89),0,Z89)), 2, FALSE), 2, FALSE),FIXED(#REF!-IF(ISBLANK(Z89),0,Z89), 2, FALSE)),#REF!)</f>
        <v>#REF!</v>
      </c>
      <c r="AC89" s="13">
        <f t="shared" si="8"/>
        <v>0</v>
      </c>
      <c r="AD89" s="13">
        <f t="shared" si="9"/>
        <v>0</v>
      </c>
      <c r="DZ89">
        <v>60</v>
      </c>
      <c r="EA89">
        <v>150</v>
      </c>
      <c r="EC89">
        <v>60</v>
      </c>
      <c r="ED89">
        <v>150</v>
      </c>
    </row>
    <row r="90" spans="1:144" ht="57.75" customHeight="1" x14ac:dyDescent="0.2">
      <c r="A90" s="7"/>
      <c r="B90" s="9" t="s">
        <v>249</v>
      </c>
      <c r="C90" s="9" t="s">
        <v>250</v>
      </c>
      <c r="D90" s="9" t="s">
        <v>242</v>
      </c>
      <c r="E90" s="9" t="s">
        <v>243</v>
      </c>
      <c r="F90" s="9" t="s">
        <v>252</v>
      </c>
      <c r="G90" s="9" t="s">
        <v>249</v>
      </c>
      <c r="H90" s="9" t="s">
        <v>250</v>
      </c>
      <c r="I90" s="9" t="s">
        <v>63</v>
      </c>
      <c r="J90" s="9" t="s">
        <v>52</v>
      </c>
      <c r="K90" s="9" t="s">
        <v>53</v>
      </c>
      <c r="L90" s="9" t="s">
        <v>54</v>
      </c>
      <c r="M90" s="10" t="s">
        <v>26</v>
      </c>
      <c r="N90" s="11"/>
      <c r="O90" s="6"/>
      <c r="P90" s="17"/>
      <c r="Q90" s="17"/>
      <c r="R90" s="17"/>
      <c r="S90" s="17"/>
      <c r="T90" s="17"/>
      <c r="U90" s="17"/>
      <c r="V90" s="13">
        <v>70</v>
      </c>
      <c r="W90" s="14">
        <f t="shared" si="7"/>
        <v>0</v>
      </c>
      <c r="X90" s="14"/>
      <c r="Y90" s="14"/>
      <c r="Z90" s="15"/>
      <c r="AA90" s="16"/>
      <c r="AB90" s="13" t="e">
        <f xml:space="preserve"> IF(W90&gt;-1, IF(OR(NOT(ISERROR( SEARCH("-",#REF!))), NOT(ISERROR(SEARCH("-", IF(ISBLANK(Z90),0,Z90))))),FIXED(FIXED( IF(NOT(ISERROR( SEARCH("-",#REF!))), TRIM(LEFT(#REF!, SEARCH("-",#REF!, 1)-1)),#REF!), 2, FALSE) - FIXED(IF(NOT(ISERROR(SEARCH("-", IF(ISBLANK(Z90),0,Z90)))), TRIM(LEFT(IF(ISBLANK(Z90),0,Z90), SEARCH("-", IF(ISBLANK(Z90),0,Z90), 1)-1)), IF(ISBLANK(Z90),0,Z90)), 2, FALSE), 2, FALSE)&amp;" - "&amp;FIXED(FIXED( IF(NOT(ISERROR( SEARCH("-",#REF!))), TRIM(RIGHT(#REF!, SEARCH("-",#REF!, 1)-1)),#REF!), 2, FALSE) - FIXED(IF(NOT(ISERROR(SEARCH("-", IF(ISBLANK(Z90),0,Z90)))), TRIM(RIGHT(IF(ISBLANK(Z90),0,Z90), SEARCH("-", IF(ISBLANK(Z90),0,Z90), 1)-1)), IF(ISBLANK(Z90),0,Z90)), 2, FALSE), 2, FALSE),FIXED(#REF!-IF(ISBLANK(Z90),0,Z90), 2, FALSE)),#REF!)</f>
        <v>#REF!</v>
      </c>
      <c r="AC90" s="13">
        <f t="shared" si="8"/>
        <v>0</v>
      </c>
      <c r="AD90" s="13">
        <f t="shared" si="9"/>
        <v>0</v>
      </c>
      <c r="DZ90">
        <v>60</v>
      </c>
      <c r="EA90">
        <v>150</v>
      </c>
      <c r="EC90">
        <v>60</v>
      </c>
      <c r="ED90">
        <v>150</v>
      </c>
    </row>
    <row r="91" spans="1:144" ht="57.75" customHeight="1" x14ac:dyDescent="0.2">
      <c r="A91" s="7"/>
      <c r="B91" s="9" t="s">
        <v>253</v>
      </c>
      <c r="C91" s="9" t="s">
        <v>254</v>
      </c>
      <c r="D91" s="9" t="s">
        <v>55</v>
      </c>
      <c r="E91" s="9" t="s">
        <v>56</v>
      </c>
      <c r="F91" s="9" t="s">
        <v>255</v>
      </c>
      <c r="G91" s="9" t="s">
        <v>253</v>
      </c>
      <c r="H91" s="9" t="s">
        <v>254</v>
      </c>
      <c r="I91" s="9" t="s">
        <v>63</v>
      </c>
      <c r="J91" s="9" t="s">
        <v>52</v>
      </c>
      <c r="K91" s="9" t="s">
        <v>53</v>
      </c>
      <c r="L91" s="9" t="s">
        <v>54</v>
      </c>
      <c r="M91" s="10" t="s">
        <v>26</v>
      </c>
      <c r="N91" s="11"/>
      <c r="O91" s="6"/>
      <c r="P91" s="17"/>
      <c r="Q91" s="17"/>
      <c r="R91" s="17"/>
      <c r="S91" s="17"/>
      <c r="T91" s="17"/>
      <c r="U91" s="17"/>
      <c r="V91" s="13">
        <v>70</v>
      </c>
      <c r="W91" s="14">
        <f t="shared" si="7"/>
        <v>0</v>
      </c>
      <c r="X91" s="14">
        <v>6</v>
      </c>
      <c r="Y91" s="14"/>
      <c r="Z91" s="15"/>
      <c r="AA91" s="16"/>
      <c r="AB91" s="13" t="e">
        <f xml:space="preserve"> IF(W91&gt;-1, IF(OR(NOT(ISERROR( SEARCH("-",#REF!))), NOT(ISERROR(SEARCH("-", IF(ISBLANK(Z91),0,Z91))))),FIXED(FIXED( IF(NOT(ISERROR( SEARCH("-",#REF!))), TRIM(LEFT(#REF!, SEARCH("-",#REF!, 1)-1)),#REF!), 2, FALSE) - FIXED(IF(NOT(ISERROR(SEARCH("-", IF(ISBLANK(Z91),0,Z91)))), TRIM(LEFT(IF(ISBLANK(Z91),0,Z91), SEARCH("-", IF(ISBLANK(Z91),0,Z91), 1)-1)), IF(ISBLANK(Z91),0,Z91)), 2, FALSE), 2, FALSE)&amp;" - "&amp;FIXED(FIXED( IF(NOT(ISERROR( SEARCH("-",#REF!))), TRIM(RIGHT(#REF!, SEARCH("-",#REF!, 1)-1)),#REF!), 2, FALSE) - FIXED(IF(NOT(ISERROR(SEARCH("-", IF(ISBLANK(Z91),0,Z91)))), TRIM(RIGHT(IF(ISBLANK(Z91),0,Z91), SEARCH("-", IF(ISBLANK(Z91),0,Z91), 1)-1)), IF(ISBLANK(Z91),0,Z91)), 2, FALSE), 2, FALSE),FIXED(#REF!-IF(ISBLANK(Z91),0,Z91), 2, FALSE)),#REF!)</f>
        <v>#REF!</v>
      </c>
      <c r="AC91" s="13">
        <f t="shared" si="8"/>
        <v>0</v>
      </c>
      <c r="AD91" s="13">
        <f t="shared" si="9"/>
        <v>0</v>
      </c>
      <c r="DZ91">
        <v>28</v>
      </c>
      <c r="EA91">
        <v>70</v>
      </c>
      <c r="EC91">
        <v>28</v>
      </c>
      <c r="ED91">
        <v>70</v>
      </c>
    </row>
    <row r="92" spans="1:144" ht="57.75" customHeight="1" x14ac:dyDescent="0.2">
      <c r="A92" s="7"/>
      <c r="B92" s="9" t="s">
        <v>253</v>
      </c>
      <c r="C92" s="9" t="s">
        <v>254</v>
      </c>
      <c r="D92" s="9" t="s">
        <v>242</v>
      </c>
      <c r="E92" s="9" t="s">
        <v>243</v>
      </c>
      <c r="F92" s="9" t="s">
        <v>256</v>
      </c>
      <c r="G92" s="9" t="s">
        <v>253</v>
      </c>
      <c r="H92" s="9" t="s">
        <v>254</v>
      </c>
      <c r="I92" s="9" t="s">
        <v>63</v>
      </c>
      <c r="J92" s="9" t="s">
        <v>52</v>
      </c>
      <c r="K92" s="9" t="s">
        <v>53</v>
      </c>
      <c r="L92" s="9" t="s">
        <v>54</v>
      </c>
      <c r="M92" s="10" t="s">
        <v>26</v>
      </c>
      <c r="N92" s="11"/>
      <c r="O92" s="6"/>
      <c r="P92" s="17"/>
      <c r="Q92" s="17"/>
      <c r="R92" s="17"/>
      <c r="S92" s="17"/>
      <c r="T92" s="17"/>
      <c r="U92" s="17"/>
      <c r="V92" s="13">
        <v>70</v>
      </c>
      <c r="W92" s="14">
        <f t="shared" si="7"/>
        <v>0</v>
      </c>
      <c r="X92" s="14">
        <v>6</v>
      </c>
      <c r="Y92" s="14"/>
      <c r="Z92" s="15"/>
      <c r="AA92" s="16"/>
      <c r="AB92" s="13" t="e">
        <f xml:space="preserve"> IF(W92&gt;-1, IF(OR(NOT(ISERROR( SEARCH("-",#REF!))), NOT(ISERROR(SEARCH("-", IF(ISBLANK(Z92),0,Z92))))),FIXED(FIXED( IF(NOT(ISERROR( SEARCH("-",#REF!))), TRIM(LEFT(#REF!, SEARCH("-",#REF!, 1)-1)),#REF!), 2, FALSE) - FIXED(IF(NOT(ISERROR(SEARCH("-", IF(ISBLANK(Z92),0,Z92)))), TRIM(LEFT(IF(ISBLANK(Z92),0,Z92), SEARCH("-", IF(ISBLANK(Z92),0,Z92), 1)-1)), IF(ISBLANK(Z92),0,Z92)), 2, FALSE), 2, FALSE)&amp;" - "&amp;FIXED(FIXED( IF(NOT(ISERROR( SEARCH("-",#REF!))), TRIM(RIGHT(#REF!, SEARCH("-",#REF!, 1)-1)),#REF!), 2, FALSE) - FIXED(IF(NOT(ISERROR(SEARCH("-", IF(ISBLANK(Z92),0,Z92)))), TRIM(RIGHT(IF(ISBLANK(Z92),0,Z92), SEARCH("-", IF(ISBLANK(Z92),0,Z92), 1)-1)), IF(ISBLANK(Z92),0,Z92)), 2, FALSE), 2, FALSE),FIXED(#REF!-IF(ISBLANK(Z92),0,Z92), 2, FALSE)),#REF!)</f>
        <v>#REF!</v>
      </c>
      <c r="AC92" s="13">
        <f t="shared" si="8"/>
        <v>0</v>
      </c>
      <c r="AD92" s="13">
        <f t="shared" si="9"/>
        <v>0</v>
      </c>
      <c r="DZ92">
        <v>28</v>
      </c>
      <c r="EA92">
        <v>70</v>
      </c>
      <c r="EC92">
        <v>28</v>
      </c>
      <c r="ED92">
        <v>70</v>
      </c>
    </row>
    <row r="93" spans="1:144" ht="57.75" customHeight="1" x14ac:dyDescent="0.2">
      <c r="A93" s="7"/>
      <c r="B93" s="9" t="s">
        <v>257</v>
      </c>
      <c r="C93" s="9" t="s">
        <v>258</v>
      </c>
      <c r="D93" s="9" t="s">
        <v>55</v>
      </c>
      <c r="E93" s="9" t="s">
        <v>56</v>
      </c>
      <c r="F93" s="9" t="s">
        <v>259</v>
      </c>
      <c r="G93" s="9" t="s">
        <v>257</v>
      </c>
      <c r="H93" s="9" t="s">
        <v>258</v>
      </c>
      <c r="I93" s="9" t="s">
        <v>63</v>
      </c>
      <c r="J93" s="9" t="s">
        <v>52</v>
      </c>
      <c r="K93" s="9" t="s">
        <v>53</v>
      </c>
      <c r="L93" s="9" t="s">
        <v>54</v>
      </c>
      <c r="M93" s="10" t="s">
        <v>26</v>
      </c>
      <c r="N93" s="11"/>
      <c r="O93" s="6"/>
      <c r="P93" s="17"/>
      <c r="Q93" s="17"/>
      <c r="R93" s="17"/>
      <c r="S93" s="17"/>
      <c r="T93" s="17"/>
      <c r="U93" s="17"/>
      <c r="V93" s="13">
        <v>32</v>
      </c>
      <c r="W93" s="14">
        <f t="shared" si="7"/>
        <v>0</v>
      </c>
      <c r="X93" s="14"/>
      <c r="Y93" s="14"/>
      <c r="Z93" s="15"/>
      <c r="AA93" s="16"/>
      <c r="AB93" s="13" t="e">
        <f xml:space="preserve"> IF(W93&gt;-1, IF(OR(NOT(ISERROR( SEARCH("-",#REF!))), NOT(ISERROR(SEARCH("-", IF(ISBLANK(Z93),0,Z93))))),FIXED(FIXED( IF(NOT(ISERROR( SEARCH("-",#REF!))), TRIM(LEFT(#REF!, SEARCH("-",#REF!, 1)-1)),#REF!), 2, FALSE) - FIXED(IF(NOT(ISERROR(SEARCH("-", IF(ISBLANK(Z93),0,Z93)))), TRIM(LEFT(IF(ISBLANK(Z93),0,Z93), SEARCH("-", IF(ISBLANK(Z93),0,Z93), 1)-1)), IF(ISBLANK(Z93),0,Z93)), 2, FALSE), 2, FALSE)&amp;" - "&amp;FIXED(FIXED( IF(NOT(ISERROR( SEARCH("-",#REF!))), TRIM(RIGHT(#REF!, SEARCH("-",#REF!, 1)-1)),#REF!), 2, FALSE) - FIXED(IF(NOT(ISERROR(SEARCH("-", IF(ISBLANK(Z93),0,Z93)))), TRIM(RIGHT(IF(ISBLANK(Z93),0,Z93), SEARCH("-", IF(ISBLANK(Z93),0,Z93), 1)-1)), IF(ISBLANK(Z93),0,Z93)), 2, FALSE), 2, FALSE),FIXED(#REF!-IF(ISBLANK(Z93),0,Z93), 2, FALSE)),#REF!)</f>
        <v>#REF!</v>
      </c>
      <c r="AC93" s="13">
        <f t="shared" si="8"/>
        <v>0</v>
      </c>
      <c r="AD93" s="13">
        <f t="shared" si="9"/>
        <v>0</v>
      </c>
      <c r="DZ93">
        <v>28</v>
      </c>
      <c r="EA93">
        <v>70</v>
      </c>
      <c r="EC93">
        <v>28</v>
      </c>
      <c r="ED93">
        <v>70</v>
      </c>
    </row>
    <row r="94" spans="1:144" ht="57.75" customHeight="1" x14ac:dyDescent="0.2">
      <c r="A94" s="7"/>
      <c r="B94" s="9" t="s">
        <v>257</v>
      </c>
      <c r="C94" s="9" t="s">
        <v>258</v>
      </c>
      <c r="D94" s="9" t="s">
        <v>242</v>
      </c>
      <c r="E94" s="9" t="s">
        <v>243</v>
      </c>
      <c r="F94" s="9" t="s">
        <v>260</v>
      </c>
      <c r="G94" s="9" t="s">
        <v>257</v>
      </c>
      <c r="H94" s="9" t="s">
        <v>258</v>
      </c>
      <c r="I94" s="9" t="s">
        <v>63</v>
      </c>
      <c r="J94" s="9" t="s">
        <v>52</v>
      </c>
      <c r="K94" s="9" t="s">
        <v>53</v>
      </c>
      <c r="L94" s="9" t="s">
        <v>54</v>
      </c>
      <c r="M94" s="10" t="s">
        <v>26</v>
      </c>
      <c r="N94" s="11"/>
      <c r="O94" s="6"/>
      <c r="P94" s="17"/>
      <c r="Q94" s="17"/>
      <c r="R94" s="17"/>
      <c r="S94" s="17"/>
      <c r="T94" s="17"/>
      <c r="U94" s="17"/>
      <c r="V94" s="13">
        <v>32</v>
      </c>
      <c r="W94" s="14">
        <f t="shared" si="7"/>
        <v>0</v>
      </c>
      <c r="X94" s="14"/>
      <c r="Y94" s="14"/>
      <c r="Z94" s="15"/>
      <c r="AA94" s="16"/>
      <c r="AB94" s="13" t="e">
        <f xml:space="preserve"> IF(W94&gt;-1, IF(OR(NOT(ISERROR( SEARCH("-",#REF!))), NOT(ISERROR(SEARCH("-", IF(ISBLANK(Z94),0,Z94))))),FIXED(FIXED( IF(NOT(ISERROR( SEARCH("-",#REF!))), TRIM(LEFT(#REF!, SEARCH("-",#REF!, 1)-1)),#REF!), 2, FALSE) - FIXED(IF(NOT(ISERROR(SEARCH("-", IF(ISBLANK(Z94),0,Z94)))), TRIM(LEFT(IF(ISBLANK(Z94),0,Z94), SEARCH("-", IF(ISBLANK(Z94),0,Z94), 1)-1)), IF(ISBLANK(Z94),0,Z94)), 2, FALSE), 2, FALSE)&amp;" - "&amp;FIXED(FIXED( IF(NOT(ISERROR( SEARCH("-",#REF!))), TRIM(RIGHT(#REF!, SEARCH("-",#REF!, 1)-1)),#REF!), 2, FALSE) - FIXED(IF(NOT(ISERROR(SEARCH("-", IF(ISBLANK(Z94),0,Z94)))), TRIM(RIGHT(IF(ISBLANK(Z94),0,Z94), SEARCH("-", IF(ISBLANK(Z94),0,Z94), 1)-1)), IF(ISBLANK(Z94),0,Z94)), 2, FALSE), 2, FALSE),FIXED(#REF!-IF(ISBLANK(Z94),0,Z94), 2, FALSE)),#REF!)</f>
        <v>#REF!</v>
      </c>
      <c r="AC94" s="13">
        <f t="shared" si="8"/>
        <v>0</v>
      </c>
      <c r="AD94" s="13">
        <f t="shared" si="9"/>
        <v>0</v>
      </c>
      <c r="DZ94">
        <v>28</v>
      </c>
      <c r="EA94">
        <v>70</v>
      </c>
      <c r="EC94">
        <v>28</v>
      </c>
      <c r="ED94">
        <v>70</v>
      </c>
    </row>
    <row r="95" spans="1:144" ht="57.75" customHeight="1" x14ac:dyDescent="0.2">
      <c r="A95" s="7"/>
      <c r="B95" s="9" t="s">
        <v>261</v>
      </c>
      <c r="C95" s="9" t="s">
        <v>262</v>
      </c>
      <c r="D95" s="9" t="s">
        <v>55</v>
      </c>
      <c r="E95" s="9" t="s">
        <v>56</v>
      </c>
      <c r="F95" s="9" t="s">
        <v>263</v>
      </c>
      <c r="G95" s="9" t="s">
        <v>261</v>
      </c>
      <c r="H95" s="9" t="s">
        <v>262</v>
      </c>
      <c r="I95" s="9" t="s">
        <v>63</v>
      </c>
      <c r="J95" s="9" t="s">
        <v>52</v>
      </c>
      <c r="K95" s="9" t="s">
        <v>53</v>
      </c>
      <c r="L95" s="9" t="s">
        <v>54</v>
      </c>
      <c r="M95" s="10" t="s">
        <v>26</v>
      </c>
      <c r="N95" s="11"/>
      <c r="O95" s="6"/>
      <c r="P95" s="17"/>
      <c r="Q95" s="17"/>
      <c r="R95" s="17"/>
      <c r="S95" s="17"/>
      <c r="T95" s="17"/>
      <c r="U95" s="17"/>
      <c r="V95" s="13">
        <v>32</v>
      </c>
      <c r="W95" s="14">
        <f t="shared" si="7"/>
        <v>0</v>
      </c>
      <c r="X95" s="14">
        <v>6</v>
      </c>
      <c r="Y95" s="14"/>
      <c r="Z95" s="15"/>
      <c r="AA95" s="16"/>
      <c r="AB95" s="13" t="e">
        <f xml:space="preserve"> IF(W95&gt;-1, IF(OR(NOT(ISERROR( SEARCH("-",#REF!))), NOT(ISERROR(SEARCH("-", IF(ISBLANK(Z95),0,Z95))))),FIXED(FIXED( IF(NOT(ISERROR( SEARCH("-",#REF!))), TRIM(LEFT(#REF!, SEARCH("-",#REF!, 1)-1)),#REF!), 2, FALSE) - FIXED(IF(NOT(ISERROR(SEARCH("-", IF(ISBLANK(Z95),0,Z95)))), TRIM(LEFT(IF(ISBLANK(Z95),0,Z95), SEARCH("-", IF(ISBLANK(Z95),0,Z95), 1)-1)), IF(ISBLANK(Z95),0,Z95)), 2, FALSE), 2, FALSE)&amp;" - "&amp;FIXED(FIXED( IF(NOT(ISERROR( SEARCH("-",#REF!))), TRIM(RIGHT(#REF!, SEARCH("-",#REF!, 1)-1)),#REF!), 2, FALSE) - FIXED(IF(NOT(ISERROR(SEARCH("-", IF(ISBLANK(Z95),0,Z95)))), TRIM(RIGHT(IF(ISBLANK(Z95),0,Z95), SEARCH("-", IF(ISBLANK(Z95),0,Z95), 1)-1)), IF(ISBLANK(Z95),0,Z95)), 2, FALSE), 2, FALSE),FIXED(#REF!-IF(ISBLANK(Z95),0,Z95), 2, FALSE)),#REF!)</f>
        <v>#REF!</v>
      </c>
      <c r="AC95" s="13">
        <f t="shared" si="8"/>
        <v>0</v>
      </c>
      <c r="AD95" s="13">
        <f t="shared" si="9"/>
        <v>0</v>
      </c>
      <c r="DZ95">
        <v>13</v>
      </c>
      <c r="EA95">
        <v>32</v>
      </c>
      <c r="EC95">
        <v>13</v>
      </c>
      <c r="ED95">
        <v>32</v>
      </c>
    </row>
    <row r="96" spans="1:144" ht="57.75" customHeight="1" x14ac:dyDescent="0.2">
      <c r="A96" s="7"/>
      <c r="B96" s="9" t="s">
        <v>261</v>
      </c>
      <c r="C96" s="9" t="s">
        <v>262</v>
      </c>
      <c r="D96" s="9" t="s">
        <v>242</v>
      </c>
      <c r="E96" s="9" t="s">
        <v>243</v>
      </c>
      <c r="F96" s="9" t="s">
        <v>264</v>
      </c>
      <c r="G96" s="9" t="s">
        <v>261</v>
      </c>
      <c r="H96" s="9" t="s">
        <v>262</v>
      </c>
      <c r="I96" s="9" t="s">
        <v>63</v>
      </c>
      <c r="J96" s="9" t="s">
        <v>52</v>
      </c>
      <c r="K96" s="9" t="s">
        <v>53</v>
      </c>
      <c r="L96" s="9" t="s">
        <v>54</v>
      </c>
      <c r="M96" s="10" t="s">
        <v>26</v>
      </c>
      <c r="N96" s="11"/>
      <c r="O96" s="6"/>
      <c r="P96" s="17"/>
      <c r="Q96" s="17"/>
      <c r="R96" s="17"/>
      <c r="S96" s="17"/>
      <c r="T96" s="17"/>
      <c r="U96" s="17"/>
      <c r="V96" s="13">
        <v>32</v>
      </c>
      <c r="W96" s="14">
        <f t="shared" si="7"/>
        <v>0</v>
      </c>
      <c r="X96" s="14">
        <v>6</v>
      </c>
      <c r="Y96" s="14"/>
      <c r="Z96" s="15"/>
      <c r="AA96" s="16"/>
      <c r="AB96" s="13" t="e">
        <f xml:space="preserve"> IF(W96&gt;-1, IF(OR(NOT(ISERROR( SEARCH("-",#REF!))), NOT(ISERROR(SEARCH("-", IF(ISBLANK(Z96),0,Z96))))),FIXED(FIXED( IF(NOT(ISERROR( SEARCH("-",#REF!))), TRIM(LEFT(#REF!, SEARCH("-",#REF!, 1)-1)),#REF!), 2, FALSE) - FIXED(IF(NOT(ISERROR(SEARCH("-", IF(ISBLANK(Z96),0,Z96)))), TRIM(LEFT(IF(ISBLANK(Z96),0,Z96), SEARCH("-", IF(ISBLANK(Z96),0,Z96), 1)-1)), IF(ISBLANK(Z96),0,Z96)), 2, FALSE), 2, FALSE)&amp;" - "&amp;FIXED(FIXED( IF(NOT(ISERROR( SEARCH("-",#REF!))), TRIM(RIGHT(#REF!, SEARCH("-",#REF!, 1)-1)),#REF!), 2, FALSE) - FIXED(IF(NOT(ISERROR(SEARCH("-", IF(ISBLANK(Z96),0,Z96)))), TRIM(RIGHT(IF(ISBLANK(Z96),0,Z96), SEARCH("-", IF(ISBLANK(Z96),0,Z96), 1)-1)), IF(ISBLANK(Z96),0,Z96)), 2, FALSE), 2, FALSE),FIXED(#REF!-IF(ISBLANK(Z96),0,Z96), 2, FALSE)),#REF!)</f>
        <v>#REF!</v>
      </c>
      <c r="AC96" s="13">
        <f t="shared" si="8"/>
        <v>0</v>
      </c>
      <c r="AD96" s="13">
        <f t="shared" si="9"/>
        <v>0</v>
      </c>
      <c r="DZ96">
        <v>13</v>
      </c>
      <c r="EA96">
        <v>32</v>
      </c>
      <c r="EC96">
        <v>13</v>
      </c>
      <c r="ED96">
        <v>32</v>
      </c>
    </row>
    <row r="97" spans="1:140" ht="57.75" customHeight="1" x14ac:dyDescent="0.2">
      <c r="A97" s="7"/>
      <c r="B97" s="9" t="s">
        <v>239</v>
      </c>
      <c r="C97" s="9" t="s">
        <v>240</v>
      </c>
      <c r="D97" s="9" t="s">
        <v>55</v>
      </c>
      <c r="E97" s="9" t="s">
        <v>56</v>
      </c>
      <c r="F97" s="9" t="s">
        <v>241</v>
      </c>
      <c r="G97" s="9" t="s">
        <v>239</v>
      </c>
      <c r="H97" s="9" t="s">
        <v>240</v>
      </c>
      <c r="I97" s="9" t="s">
        <v>63</v>
      </c>
      <c r="J97" s="9" t="s">
        <v>52</v>
      </c>
      <c r="K97" s="9" t="s">
        <v>53</v>
      </c>
      <c r="L97" s="9" t="s">
        <v>54</v>
      </c>
      <c r="M97" s="10" t="s">
        <v>95</v>
      </c>
      <c r="N97" s="11"/>
      <c r="O97" s="34"/>
      <c r="P97" s="35"/>
      <c r="Q97" s="35"/>
      <c r="R97" s="35"/>
      <c r="S97" s="35"/>
      <c r="T97" s="35"/>
      <c r="U97" s="35"/>
      <c r="V97" s="13">
        <v>390</v>
      </c>
      <c r="W97" s="14">
        <f t="shared" si="7"/>
        <v>0</v>
      </c>
      <c r="X97" s="14"/>
      <c r="Y97" s="14"/>
      <c r="Z97" s="15"/>
      <c r="AA97" s="16"/>
      <c r="AB97" s="13" t="e">
        <f xml:space="preserve"> IF(W97&gt;-1, IF(OR(NOT(ISERROR( SEARCH("-",#REF!))), NOT(ISERROR(SEARCH("-", IF(ISBLANK(Z97),0,Z97))))),FIXED(FIXED( IF(NOT(ISERROR( SEARCH("-",#REF!))), TRIM(LEFT(#REF!, SEARCH("-",#REF!, 1)-1)),#REF!), 2, FALSE) - FIXED(IF(NOT(ISERROR(SEARCH("-", IF(ISBLANK(Z97),0,Z97)))), TRIM(LEFT(IF(ISBLANK(Z97),0,Z97), SEARCH("-", IF(ISBLANK(Z97),0,Z97), 1)-1)), IF(ISBLANK(Z97),0,Z97)), 2, FALSE), 2, FALSE)&amp;" - "&amp;FIXED(FIXED( IF(NOT(ISERROR( SEARCH("-",#REF!))), TRIM(RIGHT(#REF!, SEARCH("-",#REF!, 1)-1)),#REF!), 2, FALSE) - FIXED(IF(NOT(ISERROR(SEARCH("-", IF(ISBLANK(Z97),0,Z97)))), TRIM(RIGHT(IF(ISBLANK(Z97),0,Z97), SEARCH("-", IF(ISBLANK(Z97),0,Z97), 1)-1)), IF(ISBLANK(Z97),0,Z97)), 2, FALSE), 2, FALSE),FIXED(#REF!-IF(ISBLANK(Z97),0,Z97), 2, FALSE)),#REF!)</f>
        <v>#REF!</v>
      </c>
      <c r="AC97" s="13">
        <f>SUM(P97*EC97,Q97*EE97,R97*EG97,S97*EI97,T97*EK97,U97*EM97,N97*DZ97)*(1-AA97)</f>
        <v>0</v>
      </c>
      <c r="AD97" s="13">
        <f>SUM(P97*ED97,Q97*EF97,R97*EH97,S97*EJ97,T97*EL97,U97*EN97,N97*EA97)</f>
        <v>0</v>
      </c>
      <c r="DZ97">
        <v>13</v>
      </c>
      <c r="EA97">
        <v>32</v>
      </c>
      <c r="EC97">
        <v>13</v>
      </c>
      <c r="ED97">
        <v>32</v>
      </c>
    </row>
    <row r="98" spans="1:140" ht="57.75" customHeight="1" x14ac:dyDescent="0.2">
      <c r="A98" s="7"/>
      <c r="B98" s="9" t="s">
        <v>239</v>
      </c>
      <c r="C98" s="9" t="s">
        <v>240</v>
      </c>
      <c r="D98" s="9" t="s">
        <v>242</v>
      </c>
      <c r="E98" s="9" t="s">
        <v>243</v>
      </c>
      <c r="F98" s="9" t="s">
        <v>244</v>
      </c>
      <c r="G98" s="9" t="s">
        <v>239</v>
      </c>
      <c r="H98" s="9" t="s">
        <v>240</v>
      </c>
      <c r="I98" s="9" t="s">
        <v>63</v>
      </c>
      <c r="J98" s="9" t="s">
        <v>52</v>
      </c>
      <c r="K98" s="9" t="s">
        <v>53</v>
      </c>
      <c r="L98" s="9" t="s">
        <v>54</v>
      </c>
      <c r="M98" s="10" t="s">
        <v>95</v>
      </c>
      <c r="N98" s="11"/>
      <c r="O98" s="34"/>
      <c r="P98" s="35"/>
      <c r="Q98" s="35"/>
      <c r="R98" s="35"/>
      <c r="S98" s="35"/>
      <c r="T98" s="35"/>
      <c r="U98" s="35"/>
      <c r="V98" s="13">
        <v>390</v>
      </c>
      <c r="W98" s="14">
        <f t="shared" si="7"/>
        <v>0</v>
      </c>
      <c r="X98" s="14"/>
      <c r="Y98" s="14"/>
      <c r="Z98" s="15"/>
      <c r="AA98" s="16"/>
      <c r="AB98" s="13" t="e">
        <f xml:space="preserve"> IF(W98&gt;-1, IF(OR(NOT(ISERROR( SEARCH("-",#REF!))), NOT(ISERROR(SEARCH("-", IF(ISBLANK(Z98),0,Z98))))),FIXED(FIXED( IF(NOT(ISERROR( SEARCH("-",#REF!))), TRIM(LEFT(#REF!, SEARCH("-",#REF!, 1)-1)),#REF!), 2, FALSE) - FIXED(IF(NOT(ISERROR(SEARCH("-", IF(ISBLANK(Z98),0,Z98)))), TRIM(LEFT(IF(ISBLANK(Z98),0,Z98), SEARCH("-", IF(ISBLANK(Z98),0,Z98), 1)-1)), IF(ISBLANK(Z98),0,Z98)), 2, FALSE), 2, FALSE)&amp;" - "&amp;FIXED(FIXED( IF(NOT(ISERROR( SEARCH("-",#REF!))), TRIM(RIGHT(#REF!, SEARCH("-",#REF!, 1)-1)),#REF!), 2, FALSE) - FIXED(IF(NOT(ISERROR(SEARCH("-", IF(ISBLANK(Z98),0,Z98)))), TRIM(RIGHT(IF(ISBLANK(Z98),0,Z98), SEARCH("-", IF(ISBLANK(Z98),0,Z98), 1)-1)), IF(ISBLANK(Z98),0,Z98)), 2, FALSE), 2, FALSE),FIXED(#REF!-IF(ISBLANK(Z98),0,Z98), 2, FALSE)),#REF!)</f>
        <v>#REF!</v>
      </c>
      <c r="AC98" s="13">
        <f>SUM(P98*EC98,Q98*EE98,R98*EG98,S98*EI98,T98*EK98,U98*EM98,N98*DZ98)*(1-AA98)</f>
        <v>0</v>
      </c>
      <c r="AD98" s="13">
        <f>SUM(P98*ED98,Q98*EF98,R98*EH98,S98*EJ98,T98*EL98,U98*EN98,N98*EA98)</f>
        <v>0</v>
      </c>
      <c r="DZ98">
        <v>13</v>
      </c>
      <c r="EA98">
        <v>32</v>
      </c>
      <c r="EC98">
        <v>13</v>
      </c>
      <c r="ED98">
        <v>32</v>
      </c>
    </row>
    <row r="99" spans="1:140" ht="57.75" customHeight="1" x14ac:dyDescent="0.2">
      <c r="A99" s="7"/>
      <c r="B99" s="9" t="s">
        <v>273</v>
      </c>
      <c r="C99" s="9" t="s">
        <v>274</v>
      </c>
      <c r="D99" s="9" t="s">
        <v>60</v>
      </c>
      <c r="E99" s="9" t="s">
        <v>61</v>
      </c>
      <c r="F99" s="9" t="s">
        <v>275</v>
      </c>
      <c r="G99" s="9" t="s">
        <v>273</v>
      </c>
      <c r="H99" s="9" t="s">
        <v>274</v>
      </c>
      <c r="I99" s="9" t="s">
        <v>63</v>
      </c>
      <c r="J99" s="9" t="s">
        <v>52</v>
      </c>
      <c r="K99" s="9" t="s">
        <v>53</v>
      </c>
      <c r="L99" s="9" t="s">
        <v>54</v>
      </c>
      <c r="M99" s="10" t="s">
        <v>26</v>
      </c>
      <c r="N99" s="11"/>
      <c r="O99" s="35"/>
      <c r="P99" s="17"/>
      <c r="Q99" s="34"/>
      <c r="R99" s="34"/>
      <c r="S99" s="34"/>
      <c r="T99" s="34"/>
      <c r="U99" s="17"/>
      <c r="V99" s="13">
        <v>150</v>
      </c>
      <c r="W99" s="14">
        <f t="shared" si="7"/>
        <v>0</v>
      </c>
      <c r="X99" s="14"/>
      <c r="Y99" s="14"/>
      <c r="Z99" s="15"/>
      <c r="AA99" s="16"/>
      <c r="AB99" s="13" t="e">
        <f xml:space="preserve"> IF(W99&gt;-1, IF(OR(NOT(ISERROR( SEARCH("-",#REF!))), NOT(ISERROR(SEARCH("-", IF(ISBLANK(Z99),0,Z99))))),FIXED(FIXED( IF(NOT(ISERROR( SEARCH("-",#REF!))), TRIM(LEFT(#REF!, SEARCH("-",#REF!, 1)-1)),#REF!), 2, FALSE) - FIXED(IF(NOT(ISERROR(SEARCH("-", IF(ISBLANK(Z99),0,Z99)))), TRIM(LEFT(IF(ISBLANK(Z99),0,Z99), SEARCH("-", IF(ISBLANK(Z99),0,Z99), 1)-1)), IF(ISBLANK(Z99),0,Z99)), 2, FALSE), 2, FALSE)&amp;" - "&amp;FIXED(FIXED( IF(NOT(ISERROR( SEARCH("-",#REF!))), TRIM(RIGHT(#REF!, SEARCH("-",#REF!, 1)-1)),#REF!), 2, FALSE) - FIXED(IF(NOT(ISERROR(SEARCH("-", IF(ISBLANK(Z99),0,Z99)))), TRIM(RIGHT(IF(ISBLANK(Z99),0,Z99), SEARCH("-", IF(ISBLANK(Z99),0,Z99), 1)-1)), IF(ISBLANK(Z99),0,Z99)), 2, FALSE), 2, FALSE),FIXED(#REF!-IF(ISBLANK(Z99),0,Z99), 2, FALSE)),#REF!)</f>
        <v>#REF!</v>
      </c>
      <c r="AC99" s="13">
        <f t="shared" ref="AC99:AC103" si="10">SUM(O99*EC99,N99*DZ99)*(1-AA99)</f>
        <v>0</v>
      </c>
      <c r="AD99" s="13">
        <f t="shared" ref="AD99:AD103" si="11">SUM(O99*ED99,N99*EA99)</f>
        <v>0</v>
      </c>
      <c r="DZ99">
        <v>156</v>
      </c>
      <c r="EA99">
        <v>390</v>
      </c>
      <c r="EC99">
        <v>156</v>
      </c>
      <c r="ED99">
        <v>390</v>
      </c>
      <c r="EE99">
        <v>156</v>
      </c>
      <c r="EF99">
        <v>390</v>
      </c>
      <c r="EG99">
        <v>156</v>
      </c>
      <c r="EH99">
        <v>390</v>
      </c>
      <c r="EI99">
        <v>156</v>
      </c>
      <c r="EJ99">
        <v>390</v>
      </c>
    </row>
    <row r="100" spans="1:140" ht="57.75" customHeight="1" x14ac:dyDescent="0.2">
      <c r="A100" s="7"/>
      <c r="B100" s="9" t="s">
        <v>276</v>
      </c>
      <c r="C100" s="9" t="s">
        <v>277</v>
      </c>
      <c r="D100" s="9" t="s">
        <v>60</v>
      </c>
      <c r="E100" s="9" t="s">
        <v>61</v>
      </c>
      <c r="F100" s="9" t="s">
        <v>278</v>
      </c>
      <c r="G100" s="9" t="s">
        <v>276</v>
      </c>
      <c r="H100" s="9" t="s">
        <v>277</v>
      </c>
      <c r="I100" s="9" t="s">
        <v>63</v>
      </c>
      <c r="J100" s="9" t="s">
        <v>52</v>
      </c>
      <c r="K100" s="9" t="s">
        <v>53</v>
      </c>
      <c r="L100" s="9" t="s">
        <v>54</v>
      </c>
      <c r="M100" s="10" t="s">
        <v>26</v>
      </c>
      <c r="N100" s="11"/>
      <c r="O100" s="6"/>
      <c r="P100" s="17"/>
      <c r="Q100" s="17"/>
      <c r="R100" s="17"/>
      <c r="S100" s="17"/>
      <c r="T100" s="17"/>
      <c r="U100" s="17"/>
      <c r="V100" s="13">
        <v>70</v>
      </c>
      <c r="W100" s="14">
        <f t="shared" si="7"/>
        <v>0</v>
      </c>
      <c r="X100" s="14"/>
      <c r="Y100" s="14"/>
      <c r="Z100" s="15"/>
      <c r="AA100" s="16"/>
      <c r="AB100" s="13" t="e">
        <f xml:space="preserve"> IF(W100&gt;-1, IF(OR(NOT(ISERROR( SEARCH("-",#REF!))), NOT(ISERROR(SEARCH("-", IF(ISBLANK(Z100),0,Z100))))),FIXED(FIXED( IF(NOT(ISERROR( SEARCH("-",#REF!))), TRIM(LEFT(#REF!, SEARCH("-",#REF!, 1)-1)),#REF!), 2, FALSE) - FIXED(IF(NOT(ISERROR(SEARCH("-", IF(ISBLANK(Z100),0,Z100)))), TRIM(LEFT(IF(ISBLANK(Z100),0,Z100), SEARCH("-", IF(ISBLANK(Z100),0,Z100), 1)-1)), IF(ISBLANK(Z100),0,Z100)), 2, FALSE), 2, FALSE)&amp;" - "&amp;FIXED(FIXED( IF(NOT(ISERROR( SEARCH("-",#REF!))), TRIM(RIGHT(#REF!, SEARCH("-",#REF!, 1)-1)),#REF!), 2, FALSE) - FIXED(IF(NOT(ISERROR(SEARCH("-", IF(ISBLANK(Z100),0,Z100)))), TRIM(RIGHT(IF(ISBLANK(Z100),0,Z100), SEARCH("-", IF(ISBLANK(Z100),0,Z100), 1)-1)), IF(ISBLANK(Z100),0,Z100)), 2, FALSE), 2, FALSE),FIXED(#REF!-IF(ISBLANK(Z100),0,Z100), 2, FALSE)),#REF!)</f>
        <v>#REF!</v>
      </c>
      <c r="AC100" s="13">
        <f t="shared" si="10"/>
        <v>0</v>
      </c>
      <c r="AD100" s="13">
        <f t="shared" si="11"/>
        <v>0</v>
      </c>
      <c r="DZ100">
        <v>40</v>
      </c>
      <c r="EA100">
        <v>100</v>
      </c>
      <c r="EC100">
        <v>40</v>
      </c>
      <c r="ED100">
        <v>100</v>
      </c>
    </row>
    <row r="101" spans="1:140" ht="57.75" customHeight="1" x14ac:dyDescent="0.2">
      <c r="A101" s="7"/>
      <c r="B101" s="9" t="s">
        <v>279</v>
      </c>
      <c r="C101" s="9" t="s">
        <v>280</v>
      </c>
      <c r="D101" s="9" t="s">
        <v>60</v>
      </c>
      <c r="E101" s="9" t="s">
        <v>61</v>
      </c>
      <c r="F101" s="9" t="s">
        <v>281</v>
      </c>
      <c r="G101" s="9" t="s">
        <v>279</v>
      </c>
      <c r="H101" s="9" t="s">
        <v>280</v>
      </c>
      <c r="I101" s="9" t="s">
        <v>63</v>
      </c>
      <c r="J101" s="9" t="s">
        <v>52</v>
      </c>
      <c r="K101" s="9" t="s">
        <v>53</v>
      </c>
      <c r="L101" s="9" t="s">
        <v>54</v>
      </c>
      <c r="M101" s="10" t="s">
        <v>26</v>
      </c>
      <c r="N101" s="11"/>
      <c r="O101" s="6"/>
      <c r="P101" s="17"/>
      <c r="Q101" s="17"/>
      <c r="R101" s="17"/>
      <c r="S101" s="17"/>
      <c r="T101" s="17"/>
      <c r="U101" s="17"/>
      <c r="V101" s="13">
        <v>70</v>
      </c>
      <c r="W101" s="14">
        <f t="shared" si="7"/>
        <v>0</v>
      </c>
      <c r="X101" s="14"/>
      <c r="Y101" s="14"/>
      <c r="Z101" s="15"/>
      <c r="AA101" s="16"/>
      <c r="AB101" s="13" t="e">
        <f xml:space="preserve"> IF(W101&gt;-1, IF(OR(NOT(ISERROR( SEARCH("-",#REF!))), NOT(ISERROR(SEARCH("-", IF(ISBLANK(Z101),0,Z101))))),FIXED(FIXED( IF(NOT(ISERROR( SEARCH("-",#REF!))), TRIM(LEFT(#REF!, SEARCH("-",#REF!, 1)-1)),#REF!), 2, FALSE) - FIXED(IF(NOT(ISERROR(SEARCH("-", IF(ISBLANK(Z101),0,Z101)))), TRIM(LEFT(IF(ISBLANK(Z101),0,Z101), SEARCH("-", IF(ISBLANK(Z101),0,Z101), 1)-1)), IF(ISBLANK(Z101),0,Z101)), 2, FALSE), 2, FALSE)&amp;" - "&amp;FIXED(FIXED( IF(NOT(ISERROR( SEARCH("-",#REF!))), TRIM(RIGHT(#REF!, SEARCH("-",#REF!, 1)-1)),#REF!), 2, FALSE) - FIXED(IF(NOT(ISERROR(SEARCH("-", IF(ISBLANK(Z101),0,Z101)))), TRIM(RIGHT(IF(ISBLANK(Z101),0,Z101), SEARCH("-", IF(ISBLANK(Z101),0,Z101), 1)-1)), IF(ISBLANK(Z101),0,Z101)), 2, FALSE), 2, FALSE),FIXED(#REF!-IF(ISBLANK(Z101),0,Z101), 2, FALSE)),#REF!)</f>
        <v>#REF!</v>
      </c>
      <c r="AC101" s="13">
        <f t="shared" si="10"/>
        <v>0</v>
      </c>
      <c r="AD101" s="13">
        <f t="shared" si="11"/>
        <v>0</v>
      </c>
      <c r="DZ101">
        <v>60</v>
      </c>
      <c r="EA101">
        <v>150</v>
      </c>
      <c r="EC101">
        <v>60</v>
      </c>
      <c r="ED101">
        <v>150</v>
      </c>
    </row>
    <row r="102" spans="1:140" ht="57.75" customHeight="1" x14ac:dyDescent="0.2">
      <c r="A102" s="7"/>
      <c r="B102" s="9" t="s">
        <v>282</v>
      </c>
      <c r="C102" s="9" t="s">
        <v>283</v>
      </c>
      <c r="D102" s="9" t="s">
        <v>60</v>
      </c>
      <c r="E102" s="9" t="s">
        <v>61</v>
      </c>
      <c r="F102" s="9" t="s">
        <v>284</v>
      </c>
      <c r="G102" s="9" t="s">
        <v>282</v>
      </c>
      <c r="H102" s="9" t="s">
        <v>283</v>
      </c>
      <c r="I102" s="9" t="s">
        <v>63</v>
      </c>
      <c r="J102" s="9" t="s">
        <v>52</v>
      </c>
      <c r="K102" s="9" t="s">
        <v>53</v>
      </c>
      <c r="L102" s="9" t="s">
        <v>54</v>
      </c>
      <c r="M102" s="10" t="s">
        <v>26</v>
      </c>
      <c r="N102" s="11"/>
      <c r="O102" s="6"/>
      <c r="P102" s="17"/>
      <c r="Q102" s="17"/>
      <c r="R102" s="17"/>
      <c r="S102" s="17"/>
      <c r="T102" s="17"/>
      <c r="U102" s="17"/>
      <c r="V102" s="13">
        <v>32</v>
      </c>
      <c r="W102" s="14">
        <f t="shared" si="7"/>
        <v>0</v>
      </c>
      <c r="X102" s="14"/>
      <c r="Y102" s="14"/>
      <c r="Z102" s="15"/>
      <c r="AA102" s="16"/>
      <c r="AB102" s="13" t="e">
        <f xml:space="preserve"> IF(W102&gt;-1, IF(OR(NOT(ISERROR( SEARCH("-",#REF!))), NOT(ISERROR(SEARCH("-", IF(ISBLANK(Z102),0,Z102))))),FIXED(FIXED( IF(NOT(ISERROR( SEARCH("-",#REF!))), TRIM(LEFT(#REF!, SEARCH("-",#REF!, 1)-1)),#REF!), 2, FALSE) - FIXED(IF(NOT(ISERROR(SEARCH("-", IF(ISBLANK(Z102),0,Z102)))), TRIM(LEFT(IF(ISBLANK(Z102),0,Z102), SEARCH("-", IF(ISBLANK(Z102),0,Z102), 1)-1)), IF(ISBLANK(Z102),0,Z102)), 2, FALSE), 2, FALSE)&amp;" - "&amp;FIXED(FIXED( IF(NOT(ISERROR( SEARCH("-",#REF!))), TRIM(RIGHT(#REF!, SEARCH("-",#REF!, 1)-1)),#REF!), 2, FALSE) - FIXED(IF(NOT(ISERROR(SEARCH("-", IF(ISBLANK(Z102),0,Z102)))), TRIM(RIGHT(IF(ISBLANK(Z102),0,Z102), SEARCH("-", IF(ISBLANK(Z102),0,Z102), 1)-1)), IF(ISBLANK(Z102),0,Z102)), 2, FALSE), 2, FALSE),FIXED(#REF!-IF(ISBLANK(Z102),0,Z102), 2, FALSE)),#REF!)</f>
        <v>#REF!</v>
      </c>
      <c r="AC102" s="13">
        <f t="shared" si="10"/>
        <v>0</v>
      </c>
      <c r="AD102" s="13">
        <f t="shared" si="11"/>
        <v>0</v>
      </c>
      <c r="DZ102">
        <v>28</v>
      </c>
      <c r="EA102">
        <v>70</v>
      </c>
      <c r="EC102">
        <v>28</v>
      </c>
      <c r="ED102">
        <v>70</v>
      </c>
    </row>
    <row r="103" spans="1:140" ht="57.75" customHeight="1" x14ac:dyDescent="0.2">
      <c r="A103" s="7"/>
      <c r="B103" s="9" t="s">
        <v>285</v>
      </c>
      <c r="C103" s="9" t="s">
        <v>286</v>
      </c>
      <c r="D103" s="9" t="s">
        <v>60</v>
      </c>
      <c r="E103" s="9" t="s">
        <v>61</v>
      </c>
      <c r="F103" s="9" t="s">
        <v>287</v>
      </c>
      <c r="G103" s="9" t="s">
        <v>285</v>
      </c>
      <c r="H103" s="9" t="s">
        <v>286</v>
      </c>
      <c r="I103" s="9" t="s">
        <v>63</v>
      </c>
      <c r="J103" s="9" t="s">
        <v>52</v>
      </c>
      <c r="K103" s="9" t="s">
        <v>53</v>
      </c>
      <c r="L103" s="9" t="s">
        <v>54</v>
      </c>
      <c r="M103" s="10" t="s">
        <v>26</v>
      </c>
      <c r="N103" s="11"/>
      <c r="O103" s="6"/>
      <c r="P103" s="17"/>
      <c r="Q103" s="17"/>
      <c r="R103" s="17"/>
      <c r="S103" s="17"/>
      <c r="T103" s="17"/>
      <c r="U103" s="17"/>
      <c r="V103" s="13">
        <v>32</v>
      </c>
      <c r="W103" s="14">
        <f t="shared" si="7"/>
        <v>0</v>
      </c>
      <c r="X103" s="14"/>
      <c r="Y103" s="14"/>
      <c r="Z103" s="15"/>
      <c r="AA103" s="16"/>
      <c r="AB103" s="13" t="e">
        <f xml:space="preserve"> IF(W103&gt;-1, IF(OR(NOT(ISERROR( SEARCH("-",#REF!))), NOT(ISERROR(SEARCH("-", IF(ISBLANK(Z103),0,Z103))))),FIXED(FIXED( IF(NOT(ISERROR( SEARCH("-",#REF!))), TRIM(LEFT(#REF!, SEARCH("-",#REF!, 1)-1)),#REF!), 2, FALSE) - FIXED(IF(NOT(ISERROR(SEARCH("-", IF(ISBLANK(Z103),0,Z103)))), TRIM(LEFT(IF(ISBLANK(Z103),0,Z103), SEARCH("-", IF(ISBLANK(Z103),0,Z103), 1)-1)), IF(ISBLANK(Z103),0,Z103)), 2, FALSE), 2, FALSE)&amp;" - "&amp;FIXED(FIXED( IF(NOT(ISERROR( SEARCH("-",#REF!))), TRIM(RIGHT(#REF!, SEARCH("-",#REF!, 1)-1)),#REF!), 2, FALSE) - FIXED(IF(NOT(ISERROR(SEARCH("-", IF(ISBLANK(Z103),0,Z103)))), TRIM(RIGHT(IF(ISBLANK(Z103),0,Z103), SEARCH("-", IF(ISBLANK(Z103),0,Z103), 1)-1)), IF(ISBLANK(Z103),0,Z103)), 2, FALSE), 2, FALSE),FIXED(#REF!-IF(ISBLANK(Z103),0,Z103), 2, FALSE)),#REF!)</f>
        <v>#REF!</v>
      </c>
      <c r="AC103" s="13">
        <f t="shared" si="10"/>
        <v>0</v>
      </c>
      <c r="AD103" s="13">
        <f t="shared" si="11"/>
        <v>0</v>
      </c>
      <c r="DZ103">
        <v>28</v>
      </c>
      <c r="EA103">
        <v>70</v>
      </c>
      <c r="EC103">
        <v>28</v>
      </c>
      <c r="ED103">
        <v>70</v>
      </c>
    </row>
    <row r="104" spans="1:140" ht="57.75" customHeight="1" x14ac:dyDescent="0.2">
      <c r="A104" s="7"/>
      <c r="B104" s="9" t="s">
        <v>265</v>
      </c>
      <c r="C104" s="9" t="s">
        <v>266</v>
      </c>
      <c r="D104" s="9" t="s">
        <v>60</v>
      </c>
      <c r="E104" s="9" t="s">
        <v>61</v>
      </c>
      <c r="F104" s="9" t="s">
        <v>267</v>
      </c>
      <c r="G104" s="9" t="s">
        <v>265</v>
      </c>
      <c r="H104" s="9" t="s">
        <v>266</v>
      </c>
      <c r="I104" s="9" t="s">
        <v>63</v>
      </c>
      <c r="J104" s="9" t="s">
        <v>52</v>
      </c>
      <c r="K104" s="9" t="s">
        <v>53</v>
      </c>
      <c r="L104" s="9" t="s">
        <v>54</v>
      </c>
      <c r="M104" s="10" t="s">
        <v>68</v>
      </c>
      <c r="N104" s="11"/>
      <c r="O104" s="34"/>
      <c r="P104" s="17"/>
      <c r="Q104" s="35"/>
      <c r="R104" s="35"/>
      <c r="S104" s="35"/>
      <c r="T104" s="35"/>
      <c r="U104" s="17"/>
      <c r="V104" s="13">
        <v>390</v>
      </c>
      <c r="W104" s="14">
        <f t="shared" si="7"/>
        <v>0</v>
      </c>
      <c r="X104" s="14"/>
      <c r="Y104" s="14"/>
      <c r="Z104" s="15"/>
      <c r="AA104" s="16"/>
      <c r="AB104" s="13" t="e">
        <f xml:space="preserve"> IF(W104&gt;-1, IF(OR(NOT(ISERROR( SEARCH("-",#REF!))), NOT(ISERROR(SEARCH("-", IF(ISBLANK(Z104),0,Z104))))),FIXED(FIXED( IF(NOT(ISERROR( SEARCH("-",#REF!))), TRIM(LEFT(#REF!, SEARCH("-",#REF!, 1)-1)),#REF!), 2, FALSE) - FIXED(IF(NOT(ISERROR(SEARCH("-", IF(ISBLANK(Z104),0,Z104)))), TRIM(LEFT(IF(ISBLANK(Z104),0,Z104), SEARCH("-", IF(ISBLANK(Z104),0,Z104), 1)-1)), IF(ISBLANK(Z104),0,Z104)), 2, FALSE), 2, FALSE)&amp;" - "&amp;FIXED(FIXED( IF(NOT(ISERROR( SEARCH("-",#REF!))), TRIM(RIGHT(#REF!, SEARCH("-",#REF!, 1)-1)),#REF!), 2, FALSE) - FIXED(IF(NOT(ISERROR(SEARCH("-", IF(ISBLANK(Z104),0,Z104)))), TRIM(RIGHT(IF(ISBLANK(Z104),0,Z104), SEARCH("-", IF(ISBLANK(Z104),0,Z104), 1)-1)), IF(ISBLANK(Z104),0,Z104)), 2, FALSE), 2, FALSE),FIXED(#REF!-IF(ISBLANK(Z104),0,Z104), 2, FALSE)),#REF!)</f>
        <v>#REF!</v>
      </c>
      <c r="AC104" s="13">
        <f>SUM(Q104*EC104,R104*EE104,S104*EG104,T104*EI104,N104*DZ104)*(1-AA104)</f>
        <v>0</v>
      </c>
      <c r="AD104" s="13">
        <f>SUM(Q104*ED104,R104*EF104,S104*EH104,T104*EJ104,N104*EA104)</f>
        <v>0</v>
      </c>
      <c r="DZ104">
        <v>13</v>
      </c>
      <c r="EA104">
        <v>32</v>
      </c>
      <c r="EC104">
        <v>13</v>
      </c>
      <c r="ED104">
        <v>32</v>
      </c>
    </row>
    <row r="105" spans="1:140" ht="57.75" customHeight="1" x14ac:dyDescent="0.2">
      <c r="A105" s="7"/>
      <c r="B105" s="9" t="s">
        <v>270</v>
      </c>
      <c r="C105" s="9" t="s">
        <v>271</v>
      </c>
      <c r="D105" s="9" t="s">
        <v>60</v>
      </c>
      <c r="E105" s="9" t="s">
        <v>61</v>
      </c>
      <c r="F105" s="9" t="s">
        <v>272</v>
      </c>
      <c r="G105" s="9" t="s">
        <v>270</v>
      </c>
      <c r="H105" s="9" t="s">
        <v>271</v>
      </c>
      <c r="I105" s="9" t="s">
        <v>63</v>
      </c>
      <c r="J105" s="9" t="s">
        <v>52</v>
      </c>
      <c r="K105" s="9" t="s">
        <v>53</v>
      </c>
      <c r="L105" s="9" t="s">
        <v>54</v>
      </c>
      <c r="M105" s="10" t="s">
        <v>26</v>
      </c>
      <c r="N105" s="11"/>
      <c r="O105" s="6"/>
      <c r="P105" s="17"/>
      <c r="Q105" s="17"/>
      <c r="R105" s="17"/>
      <c r="S105" s="17"/>
      <c r="T105" s="17"/>
      <c r="U105" s="17"/>
      <c r="V105" s="13">
        <v>100</v>
      </c>
      <c r="W105" s="14">
        <f t="shared" si="7"/>
        <v>0</v>
      </c>
      <c r="X105" s="14"/>
      <c r="Y105" s="14"/>
      <c r="Z105" s="15"/>
      <c r="AA105" s="16"/>
      <c r="AB105" s="13" t="e">
        <f xml:space="preserve"> IF(W105&gt;-1, IF(OR(NOT(ISERROR( SEARCH("-",#REF!))), NOT(ISERROR(SEARCH("-", IF(ISBLANK(Z105),0,Z105))))),FIXED(FIXED( IF(NOT(ISERROR( SEARCH("-",#REF!))), TRIM(LEFT(#REF!, SEARCH("-",#REF!, 1)-1)),#REF!), 2, FALSE) - FIXED(IF(NOT(ISERROR(SEARCH("-", IF(ISBLANK(Z105),0,Z105)))), TRIM(LEFT(IF(ISBLANK(Z105),0,Z105), SEARCH("-", IF(ISBLANK(Z105),0,Z105), 1)-1)), IF(ISBLANK(Z105),0,Z105)), 2, FALSE), 2, FALSE)&amp;" - "&amp;FIXED(FIXED( IF(NOT(ISERROR( SEARCH("-",#REF!))), TRIM(RIGHT(#REF!, SEARCH("-",#REF!, 1)-1)),#REF!), 2, FALSE) - FIXED(IF(NOT(ISERROR(SEARCH("-", IF(ISBLANK(Z105),0,Z105)))), TRIM(RIGHT(IF(ISBLANK(Z105),0,Z105), SEARCH("-", IF(ISBLANK(Z105),0,Z105), 1)-1)), IF(ISBLANK(Z105),0,Z105)), 2, FALSE), 2, FALSE),FIXED(#REF!-IF(ISBLANK(Z105),0,Z105), 2, FALSE)),#REF!)</f>
        <v>#REF!</v>
      </c>
      <c r="AC105" s="13">
        <f t="shared" ref="AC105:AC149" si="12">SUM(O105*EC105,N105*DZ105)*(1-AA105)</f>
        <v>0</v>
      </c>
      <c r="AD105" s="13">
        <f t="shared" ref="AD105:AD149" si="13">SUM(O105*ED105,N105*EA105)</f>
        <v>0</v>
      </c>
      <c r="DZ105">
        <v>13</v>
      </c>
      <c r="EA105">
        <v>32</v>
      </c>
      <c r="EC105">
        <v>13</v>
      </c>
      <c r="ED105">
        <v>32</v>
      </c>
    </row>
    <row r="106" spans="1:140" ht="57.75" customHeight="1" x14ac:dyDescent="0.2">
      <c r="A106" s="7"/>
      <c r="B106" s="9" t="s">
        <v>291</v>
      </c>
      <c r="C106" s="9" t="s">
        <v>292</v>
      </c>
      <c r="D106" s="9" t="s">
        <v>60</v>
      </c>
      <c r="E106" s="9" t="s">
        <v>61</v>
      </c>
      <c r="F106" s="9" t="s">
        <v>293</v>
      </c>
      <c r="G106" s="9" t="s">
        <v>291</v>
      </c>
      <c r="H106" s="9" t="s">
        <v>292</v>
      </c>
      <c r="I106" s="9" t="s">
        <v>63</v>
      </c>
      <c r="J106" s="9" t="s">
        <v>294</v>
      </c>
      <c r="K106" s="9" t="s">
        <v>53</v>
      </c>
      <c r="L106" s="9" t="s">
        <v>54</v>
      </c>
      <c r="M106" s="10" t="s">
        <v>26</v>
      </c>
      <c r="N106" s="11"/>
      <c r="O106" s="6"/>
      <c r="P106" s="17"/>
      <c r="Q106" s="17"/>
      <c r="R106" s="17"/>
      <c r="S106" s="17"/>
      <c r="T106" s="17"/>
      <c r="U106" s="17"/>
      <c r="V106" s="13">
        <v>120</v>
      </c>
      <c r="W106" s="14">
        <f t="shared" si="7"/>
        <v>0</v>
      </c>
      <c r="X106" s="14"/>
      <c r="Y106" s="14"/>
      <c r="Z106" s="15"/>
      <c r="AA106" s="16"/>
      <c r="AB106" s="13" t="e">
        <f xml:space="preserve"> IF(W106&gt;-1, IF(OR(NOT(ISERROR( SEARCH("-",#REF!))), NOT(ISERROR(SEARCH("-", IF(ISBLANK(Z106),0,Z106))))),FIXED(FIXED( IF(NOT(ISERROR( SEARCH("-",#REF!))), TRIM(LEFT(#REF!, SEARCH("-",#REF!, 1)-1)),#REF!), 2, FALSE) - FIXED(IF(NOT(ISERROR(SEARCH("-", IF(ISBLANK(Z106),0,Z106)))), TRIM(LEFT(IF(ISBLANK(Z106),0,Z106), SEARCH("-", IF(ISBLANK(Z106),0,Z106), 1)-1)), IF(ISBLANK(Z106),0,Z106)), 2, FALSE), 2, FALSE)&amp;" - "&amp;FIXED(FIXED( IF(NOT(ISERROR( SEARCH("-",#REF!))), TRIM(RIGHT(#REF!, SEARCH("-",#REF!, 1)-1)),#REF!), 2, FALSE) - FIXED(IF(NOT(ISERROR(SEARCH("-", IF(ISBLANK(Z106),0,Z106)))), TRIM(RIGHT(IF(ISBLANK(Z106),0,Z106), SEARCH("-", IF(ISBLANK(Z106),0,Z106), 1)-1)), IF(ISBLANK(Z106),0,Z106)), 2, FALSE), 2, FALSE),FIXED(#REF!-IF(ISBLANK(Z106),0,Z106), 2, FALSE)),#REF!)</f>
        <v>#REF!</v>
      </c>
      <c r="AC106" s="13">
        <f t="shared" si="12"/>
        <v>0</v>
      </c>
      <c r="AD106" s="13">
        <f t="shared" si="13"/>
        <v>0</v>
      </c>
      <c r="DZ106">
        <v>68</v>
      </c>
      <c r="EA106">
        <v>170</v>
      </c>
      <c r="EC106">
        <v>68</v>
      </c>
      <c r="ED106">
        <v>170</v>
      </c>
    </row>
    <row r="107" spans="1:140" ht="57.75" customHeight="1" x14ac:dyDescent="0.2">
      <c r="A107" s="7"/>
      <c r="B107" s="9" t="s">
        <v>288</v>
      </c>
      <c r="C107" s="9" t="s">
        <v>289</v>
      </c>
      <c r="D107" s="9" t="s">
        <v>60</v>
      </c>
      <c r="E107" s="9" t="s">
        <v>61</v>
      </c>
      <c r="F107" s="9" t="s">
        <v>290</v>
      </c>
      <c r="G107" s="9" t="s">
        <v>288</v>
      </c>
      <c r="H107" s="9" t="s">
        <v>289</v>
      </c>
      <c r="I107" s="9" t="s">
        <v>63</v>
      </c>
      <c r="J107" s="9" t="s">
        <v>52</v>
      </c>
      <c r="K107" s="9" t="s">
        <v>53</v>
      </c>
      <c r="L107" s="9" t="s">
        <v>54</v>
      </c>
      <c r="M107" s="10" t="s">
        <v>26</v>
      </c>
      <c r="N107" s="11"/>
      <c r="O107" s="6"/>
      <c r="P107" s="17"/>
      <c r="Q107" s="17"/>
      <c r="R107" s="17"/>
      <c r="S107" s="17"/>
      <c r="T107" s="17"/>
      <c r="U107" s="17"/>
      <c r="V107" s="13">
        <v>170</v>
      </c>
      <c r="W107" s="14">
        <f t="shared" si="7"/>
        <v>0</v>
      </c>
      <c r="X107" s="14"/>
      <c r="Y107" s="14"/>
      <c r="Z107" s="15"/>
      <c r="AA107" s="16"/>
      <c r="AB107" s="13" t="e">
        <f xml:space="preserve"> IF(W107&gt;-1, IF(OR(NOT(ISERROR( SEARCH("-",#REF!))), NOT(ISERROR(SEARCH("-", IF(ISBLANK(Z107),0,Z107))))),FIXED(FIXED( IF(NOT(ISERROR( SEARCH("-",#REF!))), TRIM(LEFT(#REF!, SEARCH("-",#REF!, 1)-1)),#REF!), 2, FALSE) - FIXED(IF(NOT(ISERROR(SEARCH("-", IF(ISBLANK(Z107),0,Z107)))), TRIM(LEFT(IF(ISBLANK(Z107),0,Z107), SEARCH("-", IF(ISBLANK(Z107),0,Z107), 1)-1)), IF(ISBLANK(Z107),0,Z107)), 2, FALSE), 2, FALSE)&amp;" - "&amp;FIXED(FIXED( IF(NOT(ISERROR( SEARCH("-",#REF!))), TRIM(RIGHT(#REF!, SEARCH("-",#REF!, 1)-1)),#REF!), 2, FALSE) - FIXED(IF(NOT(ISERROR(SEARCH("-", IF(ISBLANK(Z107),0,Z107)))), TRIM(RIGHT(IF(ISBLANK(Z107),0,Z107), SEARCH("-", IF(ISBLANK(Z107),0,Z107), 1)-1)), IF(ISBLANK(Z107),0,Z107)), 2, FALSE), 2, FALSE),FIXED(#REF!-IF(ISBLANK(Z107),0,Z107), 2, FALSE)),#REF!)</f>
        <v>#REF!</v>
      </c>
      <c r="AC107" s="13">
        <f t="shared" si="12"/>
        <v>0</v>
      </c>
      <c r="AD107" s="13">
        <f t="shared" si="13"/>
        <v>0</v>
      </c>
      <c r="DZ107">
        <v>48</v>
      </c>
      <c r="EA107">
        <v>120</v>
      </c>
      <c r="EC107">
        <v>48</v>
      </c>
      <c r="ED107">
        <v>120</v>
      </c>
    </row>
    <row r="108" spans="1:140" ht="57.75" customHeight="1" x14ac:dyDescent="0.2">
      <c r="A108" s="7"/>
      <c r="B108" s="9" t="s">
        <v>305</v>
      </c>
      <c r="C108" s="9" t="s">
        <v>306</v>
      </c>
      <c r="D108" s="9" t="s">
        <v>60</v>
      </c>
      <c r="E108" s="9" t="s">
        <v>61</v>
      </c>
      <c r="F108" s="9" t="s">
        <v>307</v>
      </c>
      <c r="G108" s="9" t="s">
        <v>305</v>
      </c>
      <c r="H108" s="9" t="s">
        <v>306</v>
      </c>
      <c r="I108" s="9" t="s">
        <v>63</v>
      </c>
      <c r="J108" s="9" t="s">
        <v>52</v>
      </c>
      <c r="K108" s="9" t="s">
        <v>53</v>
      </c>
      <c r="L108" s="9" t="s">
        <v>54</v>
      </c>
      <c r="M108" s="10" t="s">
        <v>26</v>
      </c>
      <c r="N108" s="11"/>
      <c r="O108" s="6"/>
      <c r="P108" s="17"/>
      <c r="Q108" s="17"/>
      <c r="R108" s="17"/>
      <c r="S108" s="17"/>
      <c r="T108" s="17"/>
      <c r="U108" s="17"/>
      <c r="V108" s="13">
        <v>100</v>
      </c>
      <c r="W108" s="14">
        <f t="shared" si="7"/>
        <v>0</v>
      </c>
      <c r="X108" s="14"/>
      <c r="Y108" s="14"/>
      <c r="Z108" s="15"/>
      <c r="AA108" s="16"/>
      <c r="AB108" s="13" t="e">
        <f xml:space="preserve"> IF(W108&gt;-1, IF(OR(NOT(ISERROR( SEARCH("-",#REF!))), NOT(ISERROR(SEARCH("-", IF(ISBLANK(Z108),0,Z108))))),FIXED(FIXED( IF(NOT(ISERROR( SEARCH("-",#REF!))), TRIM(LEFT(#REF!, SEARCH("-",#REF!, 1)-1)),#REF!), 2, FALSE) - FIXED(IF(NOT(ISERROR(SEARCH("-", IF(ISBLANK(Z108),0,Z108)))), TRIM(LEFT(IF(ISBLANK(Z108),0,Z108), SEARCH("-", IF(ISBLANK(Z108),0,Z108), 1)-1)), IF(ISBLANK(Z108),0,Z108)), 2, FALSE), 2, FALSE)&amp;" - "&amp;FIXED(FIXED( IF(NOT(ISERROR( SEARCH("-",#REF!))), TRIM(RIGHT(#REF!, SEARCH("-",#REF!, 1)-1)),#REF!), 2, FALSE) - FIXED(IF(NOT(ISERROR(SEARCH("-", IF(ISBLANK(Z108),0,Z108)))), TRIM(RIGHT(IF(ISBLANK(Z108),0,Z108), SEARCH("-", IF(ISBLANK(Z108),0,Z108), 1)-1)), IF(ISBLANK(Z108),0,Z108)), 2, FALSE), 2, FALSE),FIXED(#REF!-IF(ISBLANK(Z108),0,Z108), 2, FALSE)),#REF!)</f>
        <v>#REF!</v>
      </c>
      <c r="AC108" s="13">
        <f t="shared" si="12"/>
        <v>0</v>
      </c>
      <c r="AD108" s="13">
        <f t="shared" si="13"/>
        <v>0</v>
      </c>
      <c r="DZ108">
        <v>132</v>
      </c>
      <c r="EA108">
        <v>330</v>
      </c>
      <c r="EC108">
        <v>132</v>
      </c>
      <c r="ED108">
        <v>330</v>
      </c>
    </row>
    <row r="109" spans="1:140" ht="57.75" customHeight="1" x14ac:dyDescent="0.2">
      <c r="A109" s="7"/>
      <c r="B109" s="9" t="s">
        <v>305</v>
      </c>
      <c r="C109" s="9" t="s">
        <v>306</v>
      </c>
      <c r="D109" s="9" t="s">
        <v>55</v>
      </c>
      <c r="E109" s="9" t="s">
        <v>56</v>
      </c>
      <c r="F109" s="9" t="s">
        <v>308</v>
      </c>
      <c r="G109" s="9" t="s">
        <v>305</v>
      </c>
      <c r="H109" s="9" t="s">
        <v>306</v>
      </c>
      <c r="I109" s="9" t="s">
        <v>63</v>
      </c>
      <c r="J109" s="9" t="s">
        <v>52</v>
      </c>
      <c r="K109" s="9" t="s">
        <v>53</v>
      </c>
      <c r="L109" s="9" t="s">
        <v>54</v>
      </c>
      <c r="M109" s="10" t="s">
        <v>26</v>
      </c>
      <c r="N109" s="11"/>
      <c r="O109" s="6"/>
      <c r="P109" s="17"/>
      <c r="Q109" s="17"/>
      <c r="R109" s="17"/>
      <c r="S109" s="17"/>
      <c r="T109" s="17"/>
      <c r="U109" s="17"/>
      <c r="V109" s="13">
        <v>100</v>
      </c>
      <c r="W109" s="14">
        <f t="shared" si="7"/>
        <v>0</v>
      </c>
      <c r="X109" s="14"/>
      <c r="Y109" s="14"/>
      <c r="Z109" s="15"/>
      <c r="AA109" s="16"/>
      <c r="AB109" s="13" t="e">
        <f xml:space="preserve"> IF(W109&gt;-1, IF(OR(NOT(ISERROR( SEARCH("-",#REF!))), NOT(ISERROR(SEARCH("-", IF(ISBLANK(Z109),0,Z109))))),FIXED(FIXED( IF(NOT(ISERROR( SEARCH("-",#REF!))), TRIM(LEFT(#REF!, SEARCH("-",#REF!, 1)-1)),#REF!), 2, FALSE) - FIXED(IF(NOT(ISERROR(SEARCH("-", IF(ISBLANK(Z109),0,Z109)))), TRIM(LEFT(IF(ISBLANK(Z109),0,Z109), SEARCH("-", IF(ISBLANK(Z109),0,Z109), 1)-1)), IF(ISBLANK(Z109),0,Z109)), 2, FALSE), 2, FALSE)&amp;" - "&amp;FIXED(FIXED( IF(NOT(ISERROR( SEARCH("-",#REF!))), TRIM(RIGHT(#REF!, SEARCH("-",#REF!, 1)-1)),#REF!), 2, FALSE) - FIXED(IF(NOT(ISERROR(SEARCH("-", IF(ISBLANK(Z109),0,Z109)))), TRIM(RIGHT(IF(ISBLANK(Z109),0,Z109), SEARCH("-", IF(ISBLANK(Z109),0,Z109), 1)-1)), IF(ISBLANK(Z109),0,Z109)), 2, FALSE), 2, FALSE),FIXED(#REF!-IF(ISBLANK(Z109),0,Z109), 2, FALSE)),#REF!)</f>
        <v>#REF!</v>
      </c>
      <c r="AC109" s="13">
        <f t="shared" si="12"/>
        <v>0</v>
      </c>
      <c r="AD109" s="13">
        <f t="shared" si="13"/>
        <v>0</v>
      </c>
      <c r="DZ109">
        <v>132</v>
      </c>
      <c r="EA109">
        <v>330</v>
      </c>
      <c r="EC109">
        <v>132</v>
      </c>
      <c r="ED109">
        <v>330</v>
      </c>
    </row>
    <row r="110" spans="1:140" ht="57.75" customHeight="1" x14ac:dyDescent="0.2">
      <c r="A110" s="7"/>
      <c r="B110" s="9" t="s">
        <v>305</v>
      </c>
      <c r="C110" s="9" t="s">
        <v>306</v>
      </c>
      <c r="D110" s="9" t="s">
        <v>299</v>
      </c>
      <c r="E110" s="9" t="s">
        <v>300</v>
      </c>
      <c r="F110" s="9" t="s">
        <v>309</v>
      </c>
      <c r="G110" s="9" t="s">
        <v>305</v>
      </c>
      <c r="H110" s="9" t="s">
        <v>306</v>
      </c>
      <c r="I110" s="9" t="s">
        <v>63</v>
      </c>
      <c r="J110" s="9" t="s">
        <v>52</v>
      </c>
      <c r="K110" s="9" t="s">
        <v>53</v>
      </c>
      <c r="L110" s="9" t="s">
        <v>54</v>
      </c>
      <c r="M110" s="10" t="s">
        <v>26</v>
      </c>
      <c r="N110" s="11"/>
      <c r="O110" s="6"/>
      <c r="P110" s="17"/>
      <c r="Q110" s="17"/>
      <c r="R110" s="17"/>
      <c r="S110" s="17"/>
      <c r="T110" s="17"/>
      <c r="U110" s="17"/>
      <c r="V110" s="13">
        <v>100</v>
      </c>
      <c r="W110" s="14">
        <f t="shared" si="7"/>
        <v>0</v>
      </c>
      <c r="X110" s="14"/>
      <c r="Y110" s="14"/>
      <c r="Z110" s="15"/>
      <c r="AA110" s="16"/>
      <c r="AB110" s="13" t="e">
        <f xml:space="preserve"> IF(W110&gt;-1, IF(OR(NOT(ISERROR( SEARCH("-",#REF!))), NOT(ISERROR(SEARCH("-", IF(ISBLANK(Z110),0,Z110))))),FIXED(FIXED( IF(NOT(ISERROR( SEARCH("-",#REF!))), TRIM(LEFT(#REF!, SEARCH("-",#REF!, 1)-1)),#REF!), 2, FALSE) - FIXED(IF(NOT(ISERROR(SEARCH("-", IF(ISBLANK(Z110),0,Z110)))), TRIM(LEFT(IF(ISBLANK(Z110),0,Z110), SEARCH("-", IF(ISBLANK(Z110),0,Z110), 1)-1)), IF(ISBLANK(Z110),0,Z110)), 2, FALSE), 2, FALSE)&amp;" - "&amp;FIXED(FIXED( IF(NOT(ISERROR( SEARCH("-",#REF!))), TRIM(RIGHT(#REF!, SEARCH("-",#REF!, 1)-1)),#REF!), 2, FALSE) - FIXED(IF(NOT(ISERROR(SEARCH("-", IF(ISBLANK(Z110),0,Z110)))), TRIM(RIGHT(IF(ISBLANK(Z110),0,Z110), SEARCH("-", IF(ISBLANK(Z110),0,Z110), 1)-1)), IF(ISBLANK(Z110),0,Z110)), 2, FALSE), 2, FALSE),FIXED(#REF!-IF(ISBLANK(Z110),0,Z110), 2, FALSE)),#REF!)</f>
        <v>#REF!</v>
      </c>
      <c r="AC110" s="13">
        <f t="shared" si="12"/>
        <v>0</v>
      </c>
      <c r="AD110" s="13">
        <f t="shared" si="13"/>
        <v>0</v>
      </c>
      <c r="DZ110">
        <v>132</v>
      </c>
      <c r="EA110">
        <v>330</v>
      </c>
      <c r="EC110">
        <v>132</v>
      </c>
      <c r="ED110">
        <v>330</v>
      </c>
    </row>
    <row r="111" spans="1:140" ht="57.75" customHeight="1" x14ac:dyDescent="0.2">
      <c r="A111" s="7"/>
      <c r="B111" s="9" t="s">
        <v>305</v>
      </c>
      <c r="C111" s="9" t="s">
        <v>306</v>
      </c>
      <c r="D111" s="9" t="s">
        <v>268</v>
      </c>
      <c r="E111" s="9" t="s">
        <v>269</v>
      </c>
      <c r="F111" s="9" t="s">
        <v>310</v>
      </c>
      <c r="G111" s="9" t="s">
        <v>305</v>
      </c>
      <c r="H111" s="9" t="s">
        <v>306</v>
      </c>
      <c r="I111" s="9" t="s">
        <v>63</v>
      </c>
      <c r="J111" s="9" t="s">
        <v>52</v>
      </c>
      <c r="K111" s="9" t="s">
        <v>53</v>
      </c>
      <c r="L111" s="9" t="s">
        <v>54</v>
      </c>
      <c r="M111" s="10" t="s">
        <v>26</v>
      </c>
      <c r="N111" s="11"/>
      <c r="O111" s="6"/>
      <c r="P111" s="17"/>
      <c r="Q111" s="17"/>
      <c r="R111" s="17"/>
      <c r="S111" s="17"/>
      <c r="T111" s="17"/>
      <c r="U111" s="17"/>
      <c r="V111" s="13">
        <v>100</v>
      </c>
      <c r="W111" s="14">
        <f t="shared" si="7"/>
        <v>0</v>
      </c>
      <c r="X111" s="14"/>
      <c r="Y111" s="14"/>
      <c r="Z111" s="15"/>
      <c r="AA111" s="16"/>
      <c r="AB111" s="13" t="e">
        <f xml:space="preserve"> IF(W111&gt;-1, IF(OR(NOT(ISERROR( SEARCH("-",#REF!))), NOT(ISERROR(SEARCH("-", IF(ISBLANK(Z111),0,Z111))))),FIXED(FIXED( IF(NOT(ISERROR( SEARCH("-",#REF!))), TRIM(LEFT(#REF!, SEARCH("-",#REF!, 1)-1)),#REF!), 2, FALSE) - FIXED(IF(NOT(ISERROR(SEARCH("-", IF(ISBLANK(Z111),0,Z111)))), TRIM(LEFT(IF(ISBLANK(Z111),0,Z111), SEARCH("-", IF(ISBLANK(Z111),0,Z111), 1)-1)), IF(ISBLANK(Z111),0,Z111)), 2, FALSE), 2, FALSE)&amp;" - "&amp;FIXED(FIXED( IF(NOT(ISERROR( SEARCH("-",#REF!))), TRIM(RIGHT(#REF!, SEARCH("-",#REF!, 1)-1)),#REF!), 2, FALSE) - FIXED(IF(NOT(ISERROR(SEARCH("-", IF(ISBLANK(Z111),0,Z111)))), TRIM(RIGHT(IF(ISBLANK(Z111),0,Z111), SEARCH("-", IF(ISBLANK(Z111),0,Z111), 1)-1)), IF(ISBLANK(Z111),0,Z111)), 2, FALSE), 2, FALSE),FIXED(#REF!-IF(ISBLANK(Z111),0,Z111), 2, FALSE)),#REF!)</f>
        <v>#REF!</v>
      </c>
      <c r="AC111" s="13">
        <f t="shared" si="12"/>
        <v>0</v>
      </c>
      <c r="AD111" s="13">
        <f t="shared" si="13"/>
        <v>0</v>
      </c>
      <c r="DZ111">
        <v>132</v>
      </c>
      <c r="EA111">
        <v>330</v>
      </c>
      <c r="EC111">
        <v>132</v>
      </c>
      <c r="ED111">
        <v>330</v>
      </c>
    </row>
    <row r="112" spans="1:140" ht="57.75" customHeight="1" x14ac:dyDescent="0.2">
      <c r="A112" s="7"/>
      <c r="B112" s="9" t="s">
        <v>305</v>
      </c>
      <c r="C112" s="9" t="s">
        <v>306</v>
      </c>
      <c r="D112" s="9" t="s">
        <v>208</v>
      </c>
      <c r="E112" s="9" t="s">
        <v>209</v>
      </c>
      <c r="F112" s="9" t="s">
        <v>311</v>
      </c>
      <c r="G112" s="9" t="s">
        <v>305</v>
      </c>
      <c r="H112" s="9" t="s">
        <v>306</v>
      </c>
      <c r="I112" s="9" t="s">
        <v>63</v>
      </c>
      <c r="J112" s="9" t="s">
        <v>52</v>
      </c>
      <c r="K112" s="9" t="s">
        <v>53</v>
      </c>
      <c r="L112" s="9" t="s">
        <v>54</v>
      </c>
      <c r="M112" s="10" t="s">
        <v>26</v>
      </c>
      <c r="N112" s="11"/>
      <c r="O112" s="6"/>
      <c r="P112" s="17"/>
      <c r="Q112" s="17"/>
      <c r="R112" s="17"/>
      <c r="S112" s="17"/>
      <c r="T112" s="17"/>
      <c r="U112" s="17"/>
      <c r="V112" s="13">
        <v>100</v>
      </c>
      <c r="W112" s="14">
        <f t="shared" si="7"/>
        <v>0</v>
      </c>
      <c r="X112" s="14"/>
      <c r="Y112" s="14"/>
      <c r="Z112" s="15"/>
      <c r="AA112" s="16"/>
      <c r="AB112" s="13" t="e">
        <f xml:space="preserve"> IF(W112&gt;-1, IF(OR(NOT(ISERROR( SEARCH("-",#REF!))), NOT(ISERROR(SEARCH("-", IF(ISBLANK(Z112),0,Z112))))),FIXED(FIXED( IF(NOT(ISERROR( SEARCH("-",#REF!))), TRIM(LEFT(#REF!, SEARCH("-",#REF!, 1)-1)),#REF!), 2, FALSE) - FIXED(IF(NOT(ISERROR(SEARCH("-", IF(ISBLANK(Z112),0,Z112)))), TRIM(LEFT(IF(ISBLANK(Z112),0,Z112), SEARCH("-", IF(ISBLANK(Z112),0,Z112), 1)-1)), IF(ISBLANK(Z112),0,Z112)), 2, FALSE), 2, FALSE)&amp;" - "&amp;FIXED(FIXED( IF(NOT(ISERROR( SEARCH("-",#REF!))), TRIM(RIGHT(#REF!, SEARCH("-",#REF!, 1)-1)),#REF!), 2, FALSE) - FIXED(IF(NOT(ISERROR(SEARCH("-", IF(ISBLANK(Z112),0,Z112)))), TRIM(RIGHT(IF(ISBLANK(Z112),0,Z112), SEARCH("-", IF(ISBLANK(Z112),0,Z112), 1)-1)), IF(ISBLANK(Z112),0,Z112)), 2, FALSE), 2, FALSE),FIXED(#REF!-IF(ISBLANK(Z112),0,Z112), 2, FALSE)),#REF!)</f>
        <v>#REF!</v>
      </c>
      <c r="AC112" s="13">
        <f t="shared" si="12"/>
        <v>0</v>
      </c>
      <c r="AD112" s="13">
        <f t="shared" si="13"/>
        <v>0</v>
      </c>
      <c r="DZ112">
        <v>132</v>
      </c>
      <c r="EA112">
        <v>330</v>
      </c>
      <c r="EC112">
        <v>132</v>
      </c>
      <c r="ED112">
        <v>330</v>
      </c>
    </row>
    <row r="113" spans="1:144" ht="57.75" customHeight="1" x14ac:dyDescent="0.2">
      <c r="A113" s="7"/>
      <c r="B113" s="9" t="s">
        <v>305</v>
      </c>
      <c r="C113" s="9" t="s">
        <v>306</v>
      </c>
      <c r="D113" s="9" t="s">
        <v>204</v>
      </c>
      <c r="E113" s="9" t="s">
        <v>205</v>
      </c>
      <c r="F113" s="9" t="s">
        <v>312</v>
      </c>
      <c r="G113" s="9" t="s">
        <v>305</v>
      </c>
      <c r="H113" s="9" t="s">
        <v>306</v>
      </c>
      <c r="I113" s="9" t="s">
        <v>63</v>
      </c>
      <c r="J113" s="9" t="s">
        <v>52</v>
      </c>
      <c r="K113" s="9" t="s">
        <v>53</v>
      </c>
      <c r="L113" s="9" t="s">
        <v>54</v>
      </c>
      <c r="M113" s="10" t="s">
        <v>26</v>
      </c>
      <c r="N113" s="11"/>
      <c r="O113" s="6"/>
      <c r="P113" s="17"/>
      <c r="Q113" s="17"/>
      <c r="R113" s="17"/>
      <c r="S113" s="17"/>
      <c r="T113" s="17"/>
      <c r="U113" s="17"/>
      <c r="V113" s="13">
        <v>100</v>
      </c>
      <c r="W113" s="14">
        <f t="shared" si="7"/>
        <v>0</v>
      </c>
      <c r="X113" s="14"/>
      <c r="Y113" s="14"/>
      <c r="Z113" s="15"/>
      <c r="AA113" s="16"/>
      <c r="AB113" s="13" t="e">
        <f xml:space="preserve"> IF(W113&gt;-1, IF(OR(NOT(ISERROR( SEARCH("-",#REF!))), NOT(ISERROR(SEARCH("-", IF(ISBLANK(Z113),0,Z113))))),FIXED(FIXED( IF(NOT(ISERROR( SEARCH("-",#REF!))), TRIM(LEFT(#REF!, SEARCH("-",#REF!, 1)-1)),#REF!), 2, FALSE) - FIXED(IF(NOT(ISERROR(SEARCH("-", IF(ISBLANK(Z113),0,Z113)))), TRIM(LEFT(IF(ISBLANK(Z113),0,Z113), SEARCH("-", IF(ISBLANK(Z113),0,Z113), 1)-1)), IF(ISBLANK(Z113),0,Z113)), 2, FALSE), 2, FALSE)&amp;" - "&amp;FIXED(FIXED( IF(NOT(ISERROR( SEARCH("-",#REF!))), TRIM(RIGHT(#REF!, SEARCH("-",#REF!, 1)-1)),#REF!), 2, FALSE) - FIXED(IF(NOT(ISERROR(SEARCH("-", IF(ISBLANK(Z113),0,Z113)))), TRIM(RIGHT(IF(ISBLANK(Z113),0,Z113), SEARCH("-", IF(ISBLANK(Z113),0,Z113), 1)-1)), IF(ISBLANK(Z113),0,Z113)), 2, FALSE), 2, FALSE),FIXED(#REF!-IF(ISBLANK(Z113),0,Z113), 2, FALSE)),#REF!)</f>
        <v>#REF!</v>
      </c>
      <c r="AC113" s="13">
        <f t="shared" si="12"/>
        <v>0</v>
      </c>
      <c r="AD113" s="13">
        <f t="shared" si="13"/>
        <v>0</v>
      </c>
      <c r="DZ113">
        <v>132</v>
      </c>
      <c r="EA113">
        <v>330</v>
      </c>
      <c r="EC113">
        <v>132</v>
      </c>
      <c r="ED113">
        <v>330</v>
      </c>
    </row>
    <row r="114" spans="1:144" ht="57.75" customHeight="1" x14ac:dyDescent="0.2">
      <c r="A114" s="7"/>
      <c r="B114" s="9" t="s">
        <v>332</v>
      </c>
      <c r="C114" s="9" t="s">
        <v>333</v>
      </c>
      <c r="D114" s="9" t="s">
        <v>60</v>
      </c>
      <c r="E114" s="9" t="s">
        <v>61</v>
      </c>
      <c r="F114" s="9" t="s">
        <v>334</v>
      </c>
      <c r="G114" s="9" t="s">
        <v>332</v>
      </c>
      <c r="H114" s="9" t="s">
        <v>333</v>
      </c>
      <c r="I114" s="9" t="s">
        <v>63</v>
      </c>
      <c r="J114" s="9" t="s">
        <v>52</v>
      </c>
      <c r="K114" s="9" t="s">
        <v>53</v>
      </c>
      <c r="L114" s="9" t="s">
        <v>54</v>
      </c>
      <c r="M114" s="10" t="s">
        <v>26</v>
      </c>
      <c r="N114" s="11"/>
      <c r="O114" s="6"/>
      <c r="P114" s="17"/>
      <c r="Q114" s="17"/>
      <c r="R114" s="17"/>
      <c r="S114" s="17"/>
      <c r="T114" s="17"/>
      <c r="U114" s="17"/>
      <c r="V114" s="13">
        <v>130</v>
      </c>
      <c r="W114" s="14">
        <f t="shared" si="7"/>
        <v>0</v>
      </c>
      <c r="X114" s="14"/>
      <c r="Y114" s="14"/>
      <c r="Z114" s="15"/>
      <c r="AA114" s="16"/>
      <c r="AB114" s="13" t="e">
        <f xml:space="preserve"> IF(W114&gt;-1, IF(OR(NOT(ISERROR( SEARCH("-",#REF!))), NOT(ISERROR(SEARCH("-", IF(ISBLANK(Z114),0,Z114))))),FIXED(FIXED( IF(NOT(ISERROR( SEARCH("-",#REF!))), TRIM(LEFT(#REF!, SEARCH("-",#REF!, 1)-1)),#REF!), 2, FALSE) - FIXED(IF(NOT(ISERROR(SEARCH("-", IF(ISBLANK(Z114),0,Z114)))), TRIM(LEFT(IF(ISBLANK(Z114),0,Z114), SEARCH("-", IF(ISBLANK(Z114),0,Z114), 1)-1)), IF(ISBLANK(Z114),0,Z114)), 2, FALSE), 2, FALSE)&amp;" - "&amp;FIXED(FIXED( IF(NOT(ISERROR( SEARCH("-",#REF!))), TRIM(RIGHT(#REF!, SEARCH("-",#REF!, 1)-1)),#REF!), 2, FALSE) - FIXED(IF(NOT(ISERROR(SEARCH("-", IF(ISBLANK(Z114),0,Z114)))), TRIM(RIGHT(IF(ISBLANK(Z114),0,Z114), SEARCH("-", IF(ISBLANK(Z114),0,Z114), 1)-1)), IF(ISBLANK(Z114),0,Z114)), 2, FALSE), 2, FALSE),FIXED(#REF!-IF(ISBLANK(Z114),0,Z114), 2, FALSE)),#REF!)</f>
        <v>#REF!</v>
      </c>
      <c r="AC114" s="13">
        <f t="shared" si="12"/>
        <v>0</v>
      </c>
      <c r="AD114" s="13">
        <f t="shared" si="13"/>
        <v>0</v>
      </c>
      <c r="DZ114">
        <v>40</v>
      </c>
      <c r="EA114">
        <v>100</v>
      </c>
      <c r="EC114">
        <v>40</v>
      </c>
      <c r="ED114">
        <v>100</v>
      </c>
    </row>
    <row r="115" spans="1:144" ht="57.75" customHeight="1" x14ac:dyDescent="0.2">
      <c r="A115" s="7"/>
      <c r="B115" s="9" t="s">
        <v>332</v>
      </c>
      <c r="C115" s="9" t="s">
        <v>333</v>
      </c>
      <c r="D115" s="9" t="s">
        <v>55</v>
      </c>
      <c r="E115" s="9" t="s">
        <v>56</v>
      </c>
      <c r="F115" s="9" t="s">
        <v>335</v>
      </c>
      <c r="G115" s="9" t="s">
        <v>332</v>
      </c>
      <c r="H115" s="9" t="s">
        <v>333</v>
      </c>
      <c r="I115" s="9" t="s">
        <v>63</v>
      </c>
      <c r="J115" s="9" t="s">
        <v>52</v>
      </c>
      <c r="K115" s="9" t="s">
        <v>53</v>
      </c>
      <c r="L115" s="9" t="s">
        <v>54</v>
      </c>
      <c r="M115" s="10" t="s">
        <v>26</v>
      </c>
      <c r="N115" s="11"/>
      <c r="O115" s="6"/>
      <c r="P115" s="17"/>
      <c r="Q115" s="17"/>
      <c r="R115" s="17"/>
      <c r="S115" s="17"/>
      <c r="T115" s="17"/>
      <c r="U115" s="17"/>
      <c r="V115" s="13">
        <v>130</v>
      </c>
      <c r="W115" s="14">
        <f t="shared" si="7"/>
        <v>0</v>
      </c>
      <c r="X115" s="14"/>
      <c r="Y115" s="14"/>
      <c r="Z115" s="15"/>
      <c r="AA115" s="16"/>
      <c r="AB115" s="13" t="e">
        <f xml:space="preserve"> IF(W115&gt;-1, IF(OR(NOT(ISERROR( SEARCH("-",#REF!))), NOT(ISERROR(SEARCH("-", IF(ISBLANK(Z115),0,Z115))))),FIXED(FIXED( IF(NOT(ISERROR( SEARCH("-",#REF!))), TRIM(LEFT(#REF!, SEARCH("-",#REF!, 1)-1)),#REF!), 2, FALSE) - FIXED(IF(NOT(ISERROR(SEARCH("-", IF(ISBLANK(Z115),0,Z115)))), TRIM(LEFT(IF(ISBLANK(Z115),0,Z115), SEARCH("-", IF(ISBLANK(Z115),0,Z115), 1)-1)), IF(ISBLANK(Z115),0,Z115)), 2, FALSE), 2, FALSE)&amp;" - "&amp;FIXED(FIXED( IF(NOT(ISERROR( SEARCH("-",#REF!))), TRIM(RIGHT(#REF!, SEARCH("-",#REF!, 1)-1)),#REF!), 2, FALSE) - FIXED(IF(NOT(ISERROR(SEARCH("-", IF(ISBLANK(Z115),0,Z115)))), TRIM(RIGHT(IF(ISBLANK(Z115),0,Z115), SEARCH("-", IF(ISBLANK(Z115),0,Z115), 1)-1)), IF(ISBLANK(Z115),0,Z115)), 2, FALSE), 2, FALSE),FIXED(#REF!-IF(ISBLANK(Z115),0,Z115), 2, FALSE)),#REF!)</f>
        <v>#REF!</v>
      </c>
      <c r="AC115" s="13">
        <f t="shared" si="12"/>
        <v>0</v>
      </c>
      <c r="AD115" s="13">
        <f t="shared" si="13"/>
        <v>0</v>
      </c>
      <c r="DZ115">
        <v>40</v>
      </c>
      <c r="EA115">
        <v>100</v>
      </c>
      <c r="EC115">
        <v>40</v>
      </c>
      <c r="ED115">
        <v>100</v>
      </c>
    </row>
    <row r="116" spans="1:144" ht="57.75" customHeight="1" x14ac:dyDescent="0.2">
      <c r="A116" s="7"/>
      <c r="B116" s="9" t="s">
        <v>332</v>
      </c>
      <c r="C116" s="9" t="s">
        <v>333</v>
      </c>
      <c r="D116" s="9" t="s">
        <v>299</v>
      </c>
      <c r="E116" s="9" t="s">
        <v>300</v>
      </c>
      <c r="F116" s="9" t="s">
        <v>336</v>
      </c>
      <c r="G116" s="9" t="s">
        <v>332</v>
      </c>
      <c r="H116" s="9" t="s">
        <v>333</v>
      </c>
      <c r="I116" s="9" t="s">
        <v>63</v>
      </c>
      <c r="J116" s="9" t="s">
        <v>52</v>
      </c>
      <c r="K116" s="9" t="s">
        <v>53</v>
      </c>
      <c r="L116" s="9" t="s">
        <v>54</v>
      </c>
      <c r="M116" s="10" t="s">
        <v>26</v>
      </c>
      <c r="N116" s="11"/>
      <c r="O116" s="6"/>
      <c r="P116" s="17"/>
      <c r="Q116" s="17"/>
      <c r="R116" s="17"/>
      <c r="S116" s="17"/>
      <c r="T116" s="17"/>
      <c r="U116" s="17"/>
      <c r="V116" s="13">
        <v>130</v>
      </c>
      <c r="W116" s="14">
        <f t="shared" si="7"/>
        <v>0</v>
      </c>
      <c r="X116" s="14"/>
      <c r="Y116" s="14"/>
      <c r="Z116" s="15"/>
      <c r="AA116" s="16"/>
      <c r="AB116" s="13" t="e">
        <f xml:space="preserve"> IF(W116&gt;-1, IF(OR(NOT(ISERROR( SEARCH("-",#REF!))), NOT(ISERROR(SEARCH("-", IF(ISBLANK(Z116),0,Z116))))),FIXED(FIXED( IF(NOT(ISERROR( SEARCH("-",#REF!))), TRIM(LEFT(#REF!, SEARCH("-",#REF!, 1)-1)),#REF!), 2, FALSE) - FIXED(IF(NOT(ISERROR(SEARCH("-", IF(ISBLANK(Z116),0,Z116)))), TRIM(LEFT(IF(ISBLANK(Z116),0,Z116), SEARCH("-", IF(ISBLANK(Z116),0,Z116), 1)-1)), IF(ISBLANK(Z116),0,Z116)), 2, FALSE), 2, FALSE)&amp;" - "&amp;FIXED(FIXED( IF(NOT(ISERROR( SEARCH("-",#REF!))), TRIM(RIGHT(#REF!, SEARCH("-",#REF!, 1)-1)),#REF!), 2, FALSE) - FIXED(IF(NOT(ISERROR(SEARCH("-", IF(ISBLANK(Z116),0,Z116)))), TRIM(RIGHT(IF(ISBLANK(Z116),0,Z116), SEARCH("-", IF(ISBLANK(Z116),0,Z116), 1)-1)), IF(ISBLANK(Z116),0,Z116)), 2, FALSE), 2, FALSE),FIXED(#REF!-IF(ISBLANK(Z116),0,Z116), 2, FALSE)),#REF!)</f>
        <v>#REF!</v>
      </c>
      <c r="AC116" s="13">
        <f t="shared" si="12"/>
        <v>0</v>
      </c>
      <c r="AD116" s="13">
        <f t="shared" si="13"/>
        <v>0</v>
      </c>
      <c r="DZ116">
        <v>40</v>
      </c>
      <c r="EA116">
        <v>100</v>
      </c>
      <c r="EC116">
        <v>40</v>
      </c>
      <c r="ED116">
        <v>100</v>
      </c>
    </row>
    <row r="117" spans="1:144" ht="57.75" customHeight="1" x14ac:dyDescent="0.2">
      <c r="A117" s="7"/>
      <c r="B117" s="9" t="s">
        <v>332</v>
      </c>
      <c r="C117" s="9" t="s">
        <v>333</v>
      </c>
      <c r="D117" s="9" t="s">
        <v>204</v>
      </c>
      <c r="E117" s="9" t="s">
        <v>205</v>
      </c>
      <c r="F117" s="9" t="s">
        <v>337</v>
      </c>
      <c r="G117" s="9" t="s">
        <v>332</v>
      </c>
      <c r="H117" s="9" t="s">
        <v>333</v>
      </c>
      <c r="I117" s="9" t="s">
        <v>63</v>
      </c>
      <c r="J117" s="9" t="s">
        <v>52</v>
      </c>
      <c r="K117" s="9" t="s">
        <v>53</v>
      </c>
      <c r="L117" s="9" t="s">
        <v>54</v>
      </c>
      <c r="M117" s="10" t="s">
        <v>26</v>
      </c>
      <c r="N117" s="11"/>
      <c r="O117" s="6"/>
      <c r="P117" s="17"/>
      <c r="Q117" s="17"/>
      <c r="R117" s="17"/>
      <c r="S117" s="17"/>
      <c r="T117" s="17"/>
      <c r="U117" s="17"/>
      <c r="V117" s="13">
        <v>130</v>
      </c>
      <c r="W117" s="14">
        <f t="shared" si="7"/>
        <v>0</v>
      </c>
      <c r="X117" s="14"/>
      <c r="Y117" s="14"/>
      <c r="Z117" s="15"/>
      <c r="AA117" s="16"/>
      <c r="AB117" s="13" t="e">
        <f xml:space="preserve"> IF(W117&gt;-1, IF(OR(NOT(ISERROR( SEARCH("-",#REF!))), NOT(ISERROR(SEARCH("-", IF(ISBLANK(Z117),0,Z117))))),FIXED(FIXED( IF(NOT(ISERROR( SEARCH("-",#REF!))), TRIM(LEFT(#REF!, SEARCH("-",#REF!, 1)-1)),#REF!), 2, FALSE) - FIXED(IF(NOT(ISERROR(SEARCH("-", IF(ISBLANK(Z117),0,Z117)))), TRIM(LEFT(IF(ISBLANK(Z117),0,Z117), SEARCH("-", IF(ISBLANK(Z117),0,Z117), 1)-1)), IF(ISBLANK(Z117),0,Z117)), 2, FALSE), 2, FALSE)&amp;" - "&amp;FIXED(FIXED( IF(NOT(ISERROR( SEARCH("-",#REF!))), TRIM(RIGHT(#REF!, SEARCH("-",#REF!, 1)-1)),#REF!), 2, FALSE) - FIXED(IF(NOT(ISERROR(SEARCH("-", IF(ISBLANK(Z117),0,Z117)))), TRIM(RIGHT(IF(ISBLANK(Z117),0,Z117), SEARCH("-", IF(ISBLANK(Z117),0,Z117), 1)-1)), IF(ISBLANK(Z117),0,Z117)), 2, FALSE), 2, FALSE),FIXED(#REF!-IF(ISBLANK(Z117),0,Z117), 2, FALSE)),#REF!)</f>
        <v>#REF!</v>
      </c>
      <c r="AC117" s="13">
        <f t="shared" si="12"/>
        <v>0</v>
      </c>
      <c r="AD117" s="13">
        <f t="shared" si="13"/>
        <v>0</v>
      </c>
      <c r="DZ117">
        <v>40</v>
      </c>
      <c r="EA117">
        <v>100</v>
      </c>
      <c r="EC117">
        <v>40</v>
      </c>
      <c r="ED117">
        <v>100</v>
      </c>
    </row>
    <row r="118" spans="1:144" ht="57.75" customHeight="1" x14ac:dyDescent="0.2">
      <c r="A118" s="7"/>
      <c r="B118" s="9" t="s">
        <v>332</v>
      </c>
      <c r="C118" s="9" t="s">
        <v>333</v>
      </c>
      <c r="D118" s="9" t="s">
        <v>208</v>
      </c>
      <c r="E118" s="9" t="s">
        <v>209</v>
      </c>
      <c r="F118" s="9" t="s">
        <v>338</v>
      </c>
      <c r="G118" s="9" t="s">
        <v>332</v>
      </c>
      <c r="H118" s="9" t="s">
        <v>333</v>
      </c>
      <c r="I118" s="9" t="s">
        <v>63</v>
      </c>
      <c r="J118" s="9" t="s">
        <v>52</v>
      </c>
      <c r="K118" s="9" t="s">
        <v>53</v>
      </c>
      <c r="L118" s="9" t="s">
        <v>54</v>
      </c>
      <c r="M118" s="10" t="s">
        <v>26</v>
      </c>
      <c r="N118" s="11"/>
      <c r="O118" s="6"/>
      <c r="P118" s="17"/>
      <c r="Q118" s="17"/>
      <c r="R118" s="17"/>
      <c r="S118" s="17"/>
      <c r="T118" s="17"/>
      <c r="U118" s="17"/>
      <c r="V118" s="13">
        <v>130</v>
      </c>
      <c r="W118" s="14">
        <f t="shared" si="7"/>
        <v>0</v>
      </c>
      <c r="X118" s="14"/>
      <c r="Y118" s="14"/>
      <c r="Z118" s="15"/>
      <c r="AA118" s="16"/>
      <c r="AB118" s="13" t="e">
        <f xml:space="preserve"> IF(W118&gt;-1, IF(OR(NOT(ISERROR( SEARCH("-",#REF!))), NOT(ISERROR(SEARCH("-", IF(ISBLANK(Z118),0,Z118))))),FIXED(FIXED( IF(NOT(ISERROR( SEARCH("-",#REF!))), TRIM(LEFT(#REF!, SEARCH("-",#REF!, 1)-1)),#REF!), 2, FALSE) - FIXED(IF(NOT(ISERROR(SEARCH("-", IF(ISBLANK(Z118),0,Z118)))), TRIM(LEFT(IF(ISBLANK(Z118),0,Z118), SEARCH("-", IF(ISBLANK(Z118),0,Z118), 1)-1)), IF(ISBLANK(Z118),0,Z118)), 2, FALSE), 2, FALSE)&amp;" - "&amp;FIXED(FIXED( IF(NOT(ISERROR( SEARCH("-",#REF!))), TRIM(RIGHT(#REF!, SEARCH("-",#REF!, 1)-1)),#REF!), 2, FALSE) - FIXED(IF(NOT(ISERROR(SEARCH("-", IF(ISBLANK(Z118),0,Z118)))), TRIM(RIGHT(IF(ISBLANK(Z118),0,Z118), SEARCH("-", IF(ISBLANK(Z118),0,Z118), 1)-1)), IF(ISBLANK(Z118),0,Z118)), 2, FALSE), 2, FALSE),FIXED(#REF!-IF(ISBLANK(Z118),0,Z118), 2, FALSE)),#REF!)</f>
        <v>#REF!</v>
      </c>
      <c r="AC118" s="13">
        <f t="shared" si="12"/>
        <v>0</v>
      </c>
      <c r="AD118" s="13">
        <f t="shared" si="13"/>
        <v>0</v>
      </c>
      <c r="DZ118">
        <v>40</v>
      </c>
      <c r="EA118">
        <v>100</v>
      </c>
      <c r="EC118">
        <v>40</v>
      </c>
      <c r="ED118">
        <v>100</v>
      </c>
    </row>
    <row r="119" spans="1:144" ht="57.75" customHeight="1" x14ac:dyDescent="0.2">
      <c r="A119" s="7"/>
      <c r="B119" s="9" t="s">
        <v>332</v>
      </c>
      <c r="C119" s="9" t="s">
        <v>333</v>
      </c>
      <c r="D119" s="9" t="s">
        <v>268</v>
      </c>
      <c r="E119" s="9" t="s">
        <v>269</v>
      </c>
      <c r="F119" s="9" t="s">
        <v>339</v>
      </c>
      <c r="G119" s="9" t="s">
        <v>332</v>
      </c>
      <c r="H119" s="9" t="s">
        <v>333</v>
      </c>
      <c r="I119" s="9" t="s">
        <v>63</v>
      </c>
      <c r="J119" s="9" t="s">
        <v>52</v>
      </c>
      <c r="K119" s="9" t="s">
        <v>53</v>
      </c>
      <c r="L119" s="9" t="s">
        <v>54</v>
      </c>
      <c r="M119" s="10" t="s">
        <v>26</v>
      </c>
      <c r="N119" s="11"/>
      <c r="O119" s="6"/>
      <c r="P119" s="17"/>
      <c r="Q119" s="17"/>
      <c r="R119" s="17"/>
      <c r="S119" s="17"/>
      <c r="T119" s="17"/>
      <c r="U119" s="17"/>
      <c r="V119" s="13">
        <v>130</v>
      </c>
      <c r="W119" s="14">
        <f t="shared" si="7"/>
        <v>0</v>
      </c>
      <c r="X119" s="14"/>
      <c r="Y119" s="14"/>
      <c r="Z119" s="15"/>
      <c r="AA119" s="16"/>
      <c r="AB119" s="13" t="e">
        <f xml:space="preserve"> IF(W119&gt;-1, IF(OR(NOT(ISERROR( SEARCH("-",#REF!))), NOT(ISERROR(SEARCH("-", IF(ISBLANK(Z119),0,Z119))))),FIXED(FIXED( IF(NOT(ISERROR( SEARCH("-",#REF!))), TRIM(LEFT(#REF!, SEARCH("-",#REF!, 1)-1)),#REF!), 2, FALSE) - FIXED(IF(NOT(ISERROR(SEARCH("-", IF(ISBLANK(Z119),0,Z119)))), TRIM(LEFT(IF(ISBLANK(Z119),0,Z119), SEARCH("-", IF(ISBLANK(Z119),0,Z119), 1)-1)), IF(ISBLANK(Z119),0,Z119)), 2, FALSE), 2, FALSE)&amp;" - "&amp;FIXED(FIXED( IF(NOT(ISERROR( SEARCH("-",#REF!))), TRIM(RIGHT(#REF!, SEARCH("-",#REF!, 1)-1)),#REF!), 2, FALSE) - FIXED(IF(NOT(ISERROR(SEARCH("-", IF(ISBLANK(Z119),0,Z119)))), TRIM(RIGHT(IF(ISBLANK(Z119),0,Z119), SEARCH("-", IF(ISBLANK(Z119),0,Z119), 1)-1)), IF(ISBLANK(Z119),0,Z119)), 2, FALSE), 2, FALSE),FIXED(#REF!-IF(ISBLANK(Z119),0,Z119), 2, FALSE)),#REF!)</f>
        <v>#REF!</v>
      </c>
      <c r="AC119" s="13">
        <f t="shared" si="12"/>
        <v>0</v>
      </c>
      <c r="AD119" s="13">
        <f t="shared" si="13"/>
        <v>0</v>
      </c>
      <c r="DZ119">
        <v>40</v>
      </c>
      <c r="EA119">
        <v>100</v>
      </c>
      <c r="EC119">
        <v>40</v>
      </c>
      <c r="ED119">
        <v>100</v>
      </c>
    </row>
    <row r="120" spans="1:144" ht="57.75" customHeight="1" x14ac:dyDescent="0.2">
      <c r="A120" s="7"/>
      <c r="B120" s="9" t="s">
        <v>344</v>
      </c>
      <c r="C120" s="9" t="s">
        <v>345</v>
      </c>
      <c r="D120" s="9" t="s">
        <v>60</v>
      </c>
      <c r="E120" s="9" t="s">
        <v>61</v>
      </c>
      <c r="F120" s="9" t="s">
        <v>346</v>
      </c>
      <c r="G120" s="9" t="s">
        <v>344</v>
      </c>
      <c r="H120" s="9" t="s">
        <v>345</v>
      </c>
      <c r="I120" s="9" t="s">
        <v>63</v>
      </c>
      <c r="J120" s="9" t="s">
        <v>52</v>
      </c>
      <c r="K120" s="9" t="s">
        <v>53</v>
      </c>
      <c r="L120" s="9" t="s">
        <v>54</v>
      </c>
      <c r="M120" s="10" t="s">
        <v>26</v>
      </c>
      <c r="N120" s="11"/>
      <c r="O120" s="35"/>
      <c r="P120" s="34"/>
      <c r="Q120" s="34"/>
      <c r="R120" s="34"/>
      <c r="S120" s="34"/>
      <c r="T120" s="34"/>
      <c r="U120" s="34"/>
      <c r="V120" s="13">
        <v>65</v>
      </c>
      <c r="W120" s="14">
        <f t="shared" si="7"/>
        <v>0</v>
      </c>
      <c r="X120" s="14"/>
      <c r="Y120" s="14"/>
      <c r="Z120" s="15"/>
      <c r="AA120" s="16"/>
      <c r="AB120" s="13" t="e">
        <f xml:space="preserve"> IF(W120&gt;-1, IF(OR(NOT(ISERROR( SEARCH("-",#REF!))), NOT(ISERROR(SEARCH("-", IF(ISBLANK(Z120),0,Z120))))),FIXED(FIXED( IF(NOT(ISERROR( SEARCH("-",#REF!))), TRIM(LEFT(#REF!, SEARCH("-",#REF!, 1)-1)),#REF!), 2, FALSE) - FIXED(IF(NOT(ISERROR(SEARCH("-", IF(ISBLANK(Z120),0,Z120)))), TRIM(LEFT(IF(ISBLANK(Z120),0,Z120), SEARCH("-", IF(ISBLANK(Z120),0,Z120), 1)-1)), IF(ISBLANK(Z120),0,Z120)), 2, FALSE), 2, FALSE)&amp;" - "&amp;FIXED(FIXED( IF(NOT(ISERROR( SEARCH("-",#REF!))), TRIM(RIGHT(#REF!, SEARCH("-",#REF!, 1)-1)),#REF!), 2, FALSE) - FIXED(IF(NOT(ISERROR(SEARCH("-", IF(ISBLANK(Z120),0,Z120)))), TRIM(RIGHT(IF(ISBLANK(Z120),0,Z120), SEARCH("-", IF(ISBLANK(Z120),0,Z120), 1)-1)), IF(ISBLANK(Z120),0,Z120)), 2, FALSE), 2, FALSE),FIXED(#REF!-IF(ISBLANK(Z120),0,Z120), 2, FALSE)),#REF!)</f>
        <v>#REF!</v>
      </c>
      <c r="AC120" s="13">
        <f t="shared" si="12"/>
        <v>0</v>
      </c>
      <c r="AD120" s="13">
        <f t="shared" si="13"/>
        <v>0</v>
      </c>
      <c r="DZ120">
        <v>140</v>
      </c>
      <c r="EA120">
        <v>350</v>
      </c>
      <c r="EC120">
        <v>140</v>
      </c>
      <c r="ED120">
        <v>350</v>
      </c>
      <c r="EE120">
        <v>140</v>
      </c>
      <c r="EF120">
        <v>350</v>
      </c>
      <c r="EG120">
        <v>140</v>
      </c>
      <c r="EH120">
        <v>350</v>
      </c>
      <c r="EI120">
        <v>140</v>
      </c>
      <c r="EJ120">
        <v>350</v>
      </c>
      <c r="EK120">
        <v>140</v>
      </c>
      <c r="EL120">
        <v>350</v>
      </c>
      <c r="EM120">
        <v>140</v>
      </c>
      <c r="EN120">
        <v>350</v>
      </c>
    </row>
    <row r="121" spans="1:144" ht="57.75" customHeight="1" x14ac:dyDescent="0.2">
      <c r="A121" s="7"/>
      <c r="B121" s="9" t="s">
        <v>344</v>
      </c>
      <c r="C121" s="9" t="s">
        <v>345</v>
      </c>
      <c r="D121" s="9" t="s">
        <v>55</v>
      </c>
      <c r="E121" s="9" t="s">
        <v>56</v>
      </c>
      <c r="F121" s="9" t="s">
        <v>347</v>
      </c>
      <c r="G121" s="9" t="s">
        <v>344</v>
      </c>
      <c r="H121" s="9" t="s">
        <v>345</v>
      </c>
      <c r="I121" s="9" t="s">
        <v>63</v>
      </c>
      <c r="J121" s="9" t="s">
        <v>52</v>
      </c>
      <c r="K121" s="9" t="s">
        <v>53</v>
      </c>
      <c r="L121" s="9" t="s">
        <v>54</v>
      </c>
      <c r="M121" s="10" t="s">
        <v>26</v>
      </c>
      <c r="N121" s="11"/>
      <c r="O121" s="35"/>
      <c r="P121" s="34"/>
      <c r="Q121" s="34"/>
      <c r="R121" s="34"/>
      <c r="S121" s="34"/>
      <c r="T121" s="34"/>
      <c r="U121" s="34"/>
      <c r="V121" s="13">
        <v>65</v>
      </c>
      <c r="W121" s="14">
        <f t="shared" si="7"/>
        <v>0</v>
      </c>
      <c r="X121" s="14"/>
      <c r="Y121" s="14"/>
      <c r="Z121" s="15"/>
      <c r="AA121" s="16"/>
      <c r="AB121" s="13" t="e">
        <f xml:space="preserve"> IF(W121&gt;-1, IF(OR(NOT(ISERROR( SEARCH("-",#REF!))), NOT(ISERROR(SEARCH("-", IF(ISBLANK(Z121),0,Z121))))),FIXED(FIXED( IF(NOT(ISERROR( SEARCH("-",#REF!))), TRIM(LEFT(#REF!, SEARCH("-",#REF!, 1)-1)),#REF!), 2, FALSE) - FIXED(IF(NOT(ISERROR(SEARCH("-", IF(ISBLANK(Z121),0,Z121)))), TRIM(LEFT(IF(ISBLANK(Z121),0,Z121), SEARCH("-", IF(ISBLANK(Z121),0,Z121), 1)-1)), IF(ISBLANK(Z121),0,Z121)), 2, FALSE), 2, FALSE)&amp;" - "&amp;FIXED(FIXED( IF(NOT(ISERROR( SEARCH("-",#REF!))), TRIM(RIGHT(#REF!, SEARCH("-",#REF!, 1)-1)),#REF!), 2, FALSE) - FIXED(IF(NOT(ISERROR(SEARCH("-", IF(ISBLANK(Z121),0,Z121)))), TRIM(RIGHT(IF(ISBLANK(Z121),0,Z121), SEARCH("-", IF(ISBLANK(Z121),0,Z121), 1)-1)), IF(ISBLANK(Z121),0,Z121)), 2, FALSE), 2, FALSE),FIXED(#REF!-IF(ISBLANK(Z121),0,Z121), 2, FALSE)),#REF!)</f>
        <v>#REF!</v>
      </c>
      <c r="AC121" s="13">
        <f t="shared" si="12"/>
        <v>0</v>
      </c>
      <c r="AD121" s="13">
        <f t="shared" si="13"/>
        <v>0</v>
      </c>
      <c r="DZ121">
        <v>140</v>
      </c>
      <c r="EA121">
        <v>350</v>
      </c>
      <c r="EC121">
        <v>140</v>
      </c>
      <c r="ED121">
        <v>350</v>
      </c>
      <c r="EE121">
        <v>140</v>
      </c>
      <c r="EF121">
        <v>350</v>
      </c>
      <c r="EG121">
        <v>140</v>
      </c>
      <c r="EH121">
        <v>350</v>
      </c>
      <c r="EI121">
        <v>140</v>
      </c>
      <c r="EJ121">
        <v>350</v>
      </c>
      <c r="EK121">
        <v>140</v>
      </c>
      <c r="EL121">
        <v>350</v>
      </c>
      <c r="EM121">
        <v>140</v>
      </c>
      <c r="EN121">
        <v>350</v>
      </c>
    </row>
    <row r="122" spans="1:144" ht="57.75" customHeight="1" x14ac:dyDescent="0.2">
      <c r="A122" s="7"/>
      <c r="B122" s="9" t="s">
        <v>344</v>
      </c>
      <c r="C122" s="9" t="s">
        <v>345</v>
      </c>
      <c r="D122" s="9" t="s">
        <v>299</v>
      </c>
      <c r="E122" s="9" t="s">
        <v>300</v>
      </c>
      <c r="F122" s="9" t="s">
        <v>348</v>
      </c>
      <c r="G122" s="9" t="s">
        <v>344</v>
      </c>
      <c r="H122" s="9" t="s">
        <v>345</v>
      </c>
      <c r="I122" s="9" t="s">
        <v>63</v>
      </c>
      <c r="J122" s="9" t="s">
        <v>52</v>
      </c>
      <c r="K122" s="9" t="s">
        <v>53</v>
      </c>
      <c r="L122" s="9" t="s">
        <v>54</v>
      </c>
      <c r="M122" s="10" t="s">
        <v>26</v>
      </c>
      <c r="N122" s="11"/>
      <c r="O122" s="35"/>
      <c r="P122" s="34"/>
      <c r="Q122" s="34"/>
      <c r="R122" s="34"/>
      <c r="S122" s="34"/>
      <c r="T122" s="34"/>
      <c r="U122" s="34"/>
      <c r="V122" s="13">
        <v>65</v>
      </c>
      <c r="W122" s="14">
        <f t="shared" ref="W122:W185" si="14">(SUM(N122:U122))</f>
        <v>0</v>
      </c>
      <c r="X122" s="14"/>
      <c r="Y122" s="14"/>
      <c r="Z122" s="15"/>
      <c r="AA122" s="16"/>
      <c r="AB122" s="13" t="e">
        <f xml:space="preserve"> IF(W122&gt;-1, IF(OR(NOT(ISERROR( SEARCH("-",#REF!))), NOT(ISERROR(SEARCH("-", IF(ISBLANK(Z122),0,Z122))))),FIXED(FIXED( IF(NOT(ISERROR( SEARCH("-",#REF!))), TRIM(LEFT(#REF!, SEARCH("-",#REF!, 1)-1)),#REF!), 2, FALSE) - FIXED(IF(NOT(ISERROR(SEARCH("-", IF(ISBLANK(Z122),0,Z122)))), TRIM(LEFT(IF(ISBLANK(Z122),0,Z122), SEARCH("-", IF(ISBLANK(Z122),0,Z122), 1)-1)), IF(ISBLANK(Z122),0,Z122)), 2, FALSE), 2, FALSE)&amp;" - "&amp;FIXED(FIXED( IF(NOT(ISERROR( SEARCH("-",#REF!))), TRIM(RIGHT(#REF!, SEARCH("-",#REF!, 1)-1)),#REF!), 2, FALSE) - FIXED(IF(NOT(ISERROR(SEARCH("-", IF(ISBLANK(Z122),0,Z122)))), TRIM(RIGHT(IF(ISBLANK(Z122),0,Z122), SEARCH("-", IF(ISBLANK(Z122),0,Z122), 1)-1)), IF(ISBLANK(Z122),0,Z122)), 2, FALSE), 2, FALSE),FIXED(#REF!-IF(ISBLANK(Z122),0,Z122), 2, FALSE)),#REF!)</f>
        <v>#REF!</v>
      </c>
      <c r="AC122" s="13">
        <f t="shared" si="12"/>
        <v>0</v>
      </c>
      <c r="AD122" s="13">
        <f t="shared" si="13"/>
        <v>0</v>
      </c>
      <c r="DZ122">
        <v>140</v>
      </c>
      <c r="EA122">
        <v>350</v>
      </c>
      <c r="EC122">
        <v>140</v>
      </c>
      <c r="ED122">
        <v>350</v>
      </c>
      <c r="EE122">
        <v>140</v>
      </c>
      <c r="EF122">
        <v>350</v>
      </c>
      <c r="EG122">
        <v>140</v>
      </c>
      <c r="EH122">
        <v>350</v>
      </c>
      <c r="EI122">
        <v>140</v>
      </c>
      <c r="EJ122">
        <v>350</v>
      </c>
      <c r="EK122">
        <v>140</v>
      </c>
      <c r="EL122">
        <v>350</v>
      </c>
      <c r="EM122">
        <v>140</v>
      </c>
      <c r="EN122">
        <v>350</v>
      </c>
    </row>
    <row r="123" spans="1:144" ht="57.75" customHeight="1" x14ac:dyDescent="0.2">
      <c r="A123" s="7"/>
      <c r="B123" s="9" t="s">
        <v>344</v>
      </c>
      <c r="C123" s="9" t="s">
        <v>345</v>
      </c>
      <c r="D123" s="9" t="s">
        <v>268</v>
      </c>
      <c r="E123" s="9" t="s">
        <v>269</v>
      </c>
      <c r="F123" s="9" t="s">
        <v>349</v>
      </c>
      <c r="G123" s="9" t="s">
        <v>344</v>
      </c>
      <c r="H123" s="9" t="s">
        <v>345</v>
      </c>
      <c r="I123" s="9" t="s">
        <v>63</v>
      </c>
      <c r="J123" s="9" t="s">
        <v>52</v>
      </c>
      <c r="K123" s="9" t="s">
        <v>53</v>
      </c>
      <c r="L123" s="9" t="s">
        <v>54</v>
      </c>
      <c r="M123" s="10" t="s">
        <v>26</v>
      </c>
      <c r="N123" s="11"/>
      <c r="O123" s="35"/>
      <c r="P123" s="34"/>
      <c r="Q123" s="34"/>
      <c r="R123" s="34"/>
      <c r="S123" s="34"/>
      <c r="T123" s="34"/>
      <c r="U123" s="34"/>
      <c r="V123" s="13">
        <v>65</v>
      </c>
      <c r="W123" s="14">
        <f t="shared" si="14"/>
        <v>0</v>
      </c>
      <c r="X123" s="14"/>
      <c r="Y123" s="14"/>
      <c r="Z123" s="15"/>
      <c r="AA123" s="16"/>
      <c r="AB123" s="13" t="e">
        <f xml:space="preserve"> IF(W123&gt;-1, IF(OR(NOT(ISERROR( SEARCH("-",#REF!))), NOT(ISERROR(SEARCH("-", IF(ISBLANK(Z123),0,Z123))))),FIXED(FIXED( IF(NOT(ISERROR( SEARCH("-",#REF!))), TRIM(LEFT(#REF!, SEARCH("-",#REF!, 1)-1)),#REF!), 2, FALSE) - FIXED(IF(NOT(ISERROR(SEARCH("-", IF(ISBLANK(Z123),0,Z123)))), TRIM(LEFT(IF(ISBLANK(Z123),0,Z123), SEARCH("-", IF(ISBLANK(Z123),0,Z123), 1)-1)), IF(ISBLANK(Z123),0,Z123)), 2, FALSE), 2, FALSE)&amp;" - "&amp;FIXED(FIXED( IF(NOT(ISERROR( SEARCH("-",#REF!))), TRIM(RIGHT(#REF!, SEARCH("-",#REF!, 1)-1)),#REF!), 2, FALSE) - FIXED(IF(NOT(ISERROR(SEARCH("-", IF(ISBLANK(Z123),0,Z123)))), TRIM(RIGHT(IF(ISBLANK(Z123),0,Z123), SEARCH("-", IF(ISBLANK(Z123),0,Z123), 1)-1)), IF(ISBLANK(Z123),0,Z123)), 2, FALSE), 2, FALSE),FIXED(#REF!-IF(ISBLANK(Z123),0,Z123), 2, FALSE)),#REF!)</f>
        <v>#REF!</v>
      </c>
      <c r="AC123" s="13">
        <f t="shared" si="12"/>
        <v>0</v>
      </c>
      <c r="AD123" s="13">
        <f t="shared" si="13"/>
        <v>0</v>
      </c>
      <c r="DZ123">
        <v>140</v>
      </c>
      <c r="EA123">
        <v>350</v>
      </c>
      <c r="EC123">
        <v>140</v>
      </c>
      <c r="ED123">
        <v>350</v>
      </c>
      <c r="EE123">
        <v>140</v>
      </c>
      <c r="EF123">
        <v>350</v>
      </c>
      <c r="EG123">
        <v>140</v>
      </c>
      <c r="EH123">
        <v>350</v>
      </c>
      <c r="EI123">
        <v>140</v>
      </c>
      <c r="EJ123">
        <v>350</v>
      </c>
      <c r="EK123">
        <v>140</v>
      </c>
      <c r="EL123">
        <v>350</v>
      </c>
      <c r="EM123">
        <v>140</v>
      </c>
      <c r="EN123">
        <v>350</v>
      </c>
    </row>
    <row r="124" spans="1:144" ht="57.75" customHeight="1" x14ac:dyDescent="0.2">
      <c r="A124" s="7"/>
      <c r="B124" s="9" t="s">
        <v>344</v>
      </c>
      <c r="C124" s="9" t="s">
        <v>345</v>
      </c>
      <c r="D124" s="9" t="s">
        <v>208</v>
      </c>
      <c r="E124" s="9" t="s">
        <v>209</v>
      </c>
      <c r="F124" s="9" t="s">
        <v>350</v>
      </c>
      <c r="G124" s="9" t="s">
        <v>344</v>
      </c>
      <c r="H124" s="9" t="s">
        <v>345</v>
      </c>
      <c r="I124" s="9" t="s">
        <v>63</v>
      </c>
      <c r="J124" s="9" t="s">
        <v>52</v>
      </c>
      <c r="K124" s="9" t="s">
        <v>53</v>
      </c>
      <c r="L124" s="9" t="s">
        <v>54</v>
      </c>
      <c r="M124" s="10" t="s">
        <v>26</v>
      </c>
      <c r="N124" s="11"/>
      <c r="O124" s="35"/>
      <c r="P124" s="34"/>
      <c r="Q124" s="34"/>
      <c r="R124" s="34"/>
      <c r="S124" s="34"/>
      <c r="T124" s="34"/>
      <c r="U124" s="34"/>
      <c r="V124" s="13">
        <v>65</v>
      </c>
      <c r="W124" s="14">
        <f t="shared" si="14"/>
        <v>0</v>
      </c>
      <c r="X124" s="14"/>
      <c r="Y124" s="14"/>
      <c r="Z124" s="15"/>
      <c r="AA124" s="16"/>
      <c r="AB124" s="13" t="e">
        <f xml:space="preserve"> IF(W124&gt;-1, IF(OR(NOT(ISERROR( SEARCH("-",#REF!))), NOT(ISERROR(SEARCH("-", IF(ISBLANK(Z124),0,Z124))))),FIXED(FIXED( IF(NOT(ISERROR( SEARCH("-",#REF!))), TRIM(LEFT(#REF!, SEARCH("-",#REF!, 1)-1)),#REF!), 2, FALSE) - FIXED(IF(NOT(ISERROR(SEARCH("-", IF(ISBLANK(Z124),0,Z124)))), TRIM(LEFT(IF(ISBLANK(Z124),0,Z124), SEARCH("-", IF(ISBLANK(Z124),0,Z124), 1)-1)), IF(ISBLANK(Z124),0,Z124)), 2, FALSE), 2, FALSE)&amp;" - "&amp;FIXED(FIXED( IF(NOT(ISERROR( SEARCH("-",#REF!))), TRIM(RIGHT(#REF!, SEARCH("-",#REF!, 1)-1)),#REF!), 2, FALSE) - FIXED(IF(NOT(ISERROR(SEARCH("-", IF(ISBLANK(Z124),0,Z124)))), TRIM(RIGHT(IF(ISBLANK(Z124),0,Z124), SEARCH("-", IF(ISBLANK(Z124),0,Z124), 1)-1)), IF(ISBLANK(Z124),0,Z124)), 2, FALSE), 2, FALSE),FIXED(#REF!-IF(ISBLANK(Z124),0,Z124), 2, FALSE)),#REF!)</f>
        <v>#REF!</v>
      </c>
      <c r="AC124" s="13">
        <f t="shared" si="12"/>
        <v>0</v>
      </c>
      <c r="AD124" s="13">
        <f t="shared" si="13"/>
        <v>0</v>
      </c>
      <c r="DZ124">
        <v>140</v>
      </c>
      <c r="EA124">
        <v>350</v>
      </c>
      <c r="EC124">
        <v>140</v>
      </c>
      <c r="ED124">
        <v>350</v>
      </c>
      <c r="EE124">
        <v>140</v>
      </c>
      <c r="EF124">
        <v>350</v>
      </c>
      <c r="EG124">
        <v>140</v>
      </c>
      <c r="EH124">
        <v>350</v>
      </c>
      <c r="EI124">
        <v>140</v>
      </c>
      <c r="EJ124">
        <v>350</v>
      </c>
      <c r="EK124">
        <v>140</v>
      </c>
      <c r="EL124">
        <v>350</v>
      </c>
      <c r="EM124">
        <v>140</v>
      </c>
      <c r="EN124">
        <v>350</v>
      </c>
    </row>
    <row r="125" spans="1:144" ht="57.75" customHeight="1" x14ac:dyDescent="0.2">
      <c r="A125" s="7"/>
      <c r="B125" s="9" t="s">
        <v>344</v>
      </c>
      <c r="C125" s="9" t="s">
        <v>345</v>
      </c>
      <c r="D125" s="9" t="s">
        <v>204</v>
      </c>
      <c r="E125" s="9" t="s">
        <v>205</v>
      </c>
      <c r="F125" s="9" t="s">
        <v>351</v>
      </c>
      <c r="G125" s="9" t="s">
        <v>344</v>
      </c>
      <c r="H125" s="9" t="s">
        <v>345</v>
      </c>
      <c r="I125" s="9" t="s">
        <v>63</v>
      </c>
      <c r="J125" s="9" t="s">
        <v>52</v>
      </c>
      <c r="K125" s="9" t="s">
        <v>53</v>
      </c>
      <c r="L125" s="9" t="s">
        <v>54</v>
      </c>
      <c r="M125" s="10" t="s">
        <v>26</v>
      </c>
      <c r="N125" s="11"/>
      <c r="O125" s="35"/>
      <c r="P125" s="34"/>
      <c r="Q125" s="34"/>
      <c r="R125" s="34"/>
      <c r="S125" s="34"/>
      <c r="T125" s="34"/>
      <c r="U125" s="34"/>
      <c r="V125" s="13">
        <v>65</v>
      </c>
      <c r="W125" s="14">
        <f t="shared" si="14"/>
        <v>0</v>
      </c>
      <c r="X125" s="14"/>
      <c r="Y125" s="14"/>
      <c r="Z125" s="15"/>
      <c r="AA125" s="16"/>
      <c r="AB125" s="13" t="e">
        <f xml:space="preserve"> IF(W125&gt;-1, IF(OR(NOT(ISERROR( SEARCH("-",#REF!))), NOT(ISERROR(SEARCH("-", IF(ISBLANK(Z125),0,Z125))))),FIXED(FIXED( IF(NOT(ISERROR( SEARCH("-",#REF!))), TRIM(LEFT(#REF!, SEARCH("-",#REF!, 1)-1)),#REF!), 2, FALSE) - FIXED(IF(NOT(ISERROR(SEARCH("-", IF(ISBLANK(Z125),0,Z125)))), TRIM(LEFT(IF(ISBLANK(Z125),0,Z125), SEARCH("-", IF(ISBLANK(Z125),0,Z125), 1)-1)), IF(ISBLANK(Z125),0,Z125)), 2, FALSE), 2, FALSE)&amp;" - "&amp;FIXED(FIXED( IF(NOT(ISERROR( SEARCH("-",#REF!))), TRIM(RIGHT(#REF!, SEARCH("-",#REF!, 1)-1)),#REF!), 2, FALSE) - FIXED(IF(NOT(ISERROR(SEARCH("-", IF(ISBLANK(Z125),0,Z125)))), TRIM(RIGHT(IF(ISBLANK(Z125),0,Z125), SEARCH("-", IF(ISBLANK(Z125),0,Z125), 1)-1)), IF(ISBLANK(Z125),0,Z125)), 2, FALSE), 2, FALSE),FIXED(#REF!-IF(ISBLANK(Z125),0,Z125), 2, FALSE)),#REF!)</f>
        <v>#REF!</v>
      </c>
      <c r="AC125" s="13">
        <f t="shared" si="12"/>
        <v>0</v>
      </c>
      <c r="AD125" s="13">
        <f t="shared" si="13"/>
        <v>0</v>
      </c>
      <c r="DZ125">
        <v>140</v>
      </c>
      <c r="EA125">
        <v>350</v>
      </c>
      <c r="EC125">
        <v>140</v>
      </c>
      <c r="ED125">
        <v>350</v>
      </c>
      <c r="EE125">
        <v>140</v>
      </c>
      <c r="EF125">
        <v>350</v>
      </c>
      <c r="EG125">
        <v>140</v>
      </c>
      <c r="EH125">
        <v>350</v>
      </c>
      <c r="EI125">
        <v>140</v>
      </c>
      <c r="EJ125">
        <v>350</v>
      </c>
      <c r="EK125">
        <v>140</v>
      </c>
      <c r="EL125">
        <v>350</v>
      </c>
      <c r="EM125">
        <v>140</v>
      </c>
      <c r="EN125">
        <v>350</v>
      </c>
    </row>
    <row r="126" spans="1:144" ht="57.75" customHeight="1" x14ac:dyDescent="0.2">
      <c r="A126" s="7"/>
      <c r="B126" s="9" t="s">
        <v>352</v>
      </c>
      <c r="C126" s="9" t="s">
        <v>353</v>
      </c>
      <c r="D126" s="9" t="s">
        <v>60</v>
      </c>
      <c r="E126" s="9" t="s">
        <v>61</v>
      </c>
      <c r="F126" s="9" t="s">
        <v>354</v>
      </c>
      <c r="G126" s="9" t="s">
        <v>352</v>
      </c>
      <c r="H126" s="9" t="s">
        <v>353</v>
      </c>
      <c r="I126" s="9" t="s">
        <v>63</v>
      </c>
      <c r="J126" s="9" t="s">
        <v>52</v>
      </c>
      <c r="K126" s="9" t="s">
        <v>53</v>
      </c>
      <c r="L126" s="9" t="s">
        <v>54</v>
      </c>
      <c r="M126" s="10" t="s">
        <v>26</v>
      </c>
      <c r="N126" s="11"/>
      <c r="O126" s="35"/>
      <c r="P126" s="34"/>
      <c r="Q126" s="34"/>
      <c r="R126" s="34"/>
      <c r="S126" s="34"/>
      <c r="T126" s="34"/>
      <c r="U126" s="34"/>
      <c r="V126" s="13">
        <v>65</v>
      </c>
      <c r="W126" s="14">
        <f t="shared" si="14"/>
        <v>0</v>
      </c>
      <c r="X126" s="14">
        <v>6</v>
      </c>
      <c r="Y126" s="14"/>
      <c r="Z126" s="15"/>
      <c r="AA126" s="16"/>
      <c r="AB126" s="13" t="e">
        <f xml:space="preserve"> IF(W126&gt;-1, IF(OR(NOT(ISERROR( SEARCH("-",#REF!))), NOT(ISERROR(SEARCH("-", IF(ISBLANK(Z126),0,Z126))))),FIXED(FIXED( IF(NOT(ISERROR( SEARCH("-",#REF!))), TRIM(LEFT(#REF!, SEARCH("-",#REF!, 1)-1)),#REF!), 2, FALSE) - FIXED(IF(NOT(ISERROR(SEARCH("-", IF(ISBLANK(Z126),0,Z126)))), TRIM(LEFT(IF(ISBLANK(Z126),0,Z126), SEARCH("-", IF(ISBLANK(Z126),0,Z126), 1)-1)), IF(ISBLANK(Z126),0,Z126)), 2, FALSE), 2, FALSE)&amp;" - "&amp;FIXED(FIXED( IF(NOT(ISERROR( SEARCH("-",#REF!))), TRIM(RIGHT(#REF!, SEARCH("-",#REF!, 1)-1)),#REF!), 2, FALSE) - FIXED(IF(NOT(ISERROR(SEARCH("-", IF(ISBLANK(Z126),0,Z126)))), TRIM(RIGHT(IF(ISBLANK(Z126),0,Z126), SEARCH("-", IF(ISBLANK(Z126),0,Z126), 1)-1)), IF(ISBLANK(Z126),0,Z126)), 2, FALSE), 2, FALSE),FIXED(#REF!-IF(ISBLANK(Z126),0,Z126), 2, FALSE)),#REF!)</f>
        <v>#REF!</v>
      </c>
      <c r="AC126" s="13">
        <f t="shared" si="12"/>
        <v>0</v>
      </c>
      <c r="AD126" s="13">
        <f t="shared" si="13"/>
        <v>0</v>
      </c>
      <c r="DZ126">
        <v>128</v>
      </c>
      <c r="EA126">
        <v>320</v>
      </c>
      <c r="EC126">
        <v>128</v>
      </c>
      <c r="ED126">
        <v>320</v>
      </c>
      <c r="EE126">
        <v>128</v>
      </c>
      <c r="EF126">
        <v>320</v>
      </c>
      <c r="EG126">
        <v>128</v>
      </c>
      <c r="EH126">
        <v>320</v>
      </c>
      <c r="EI126">
        <v>128</v>
      </c>
      <c r="EJ126">
        <v>320</v>
      </c>
      <c r="EK126">
        <v>128</v>
      </c>
      <c r="EL126">
        <v>320</v>
      </c>
      <c r="EM126">
        <v>128</v>
      </c>
      <c r="EN126">
        <v>320</v>
      </c>
    </row>
    <row r="127" spans="1:144" ht="57.75" customHeight="1" x14ac:dyDescent="0.2">
      <c r="A127" s="7"/>
      <c r="B127" s="9" t="s">
        <v>352</v>
      </c>
      <c r="C127" s="9" t="s">
        <v>353</v>
      </c>
      <c r="D127" s="9" t="s">
        <v>55</v>
      </c>
      <c r="E127" s="9" t="s">
        <v>56</v>
      </c>
      <c r="F127" s="9" t="s">
        <v>355</v>
      </c>
      <c r="G127" s="9" t="s">
        <v>352</v>
      </c>
      <c r="H127" s="9" t="s">
        <v>353</v>
      </c>
      <c r="I127" s="9" t="s">
        <v>63</v>
      </c>
      <c r="J127" s="9" t="s">
        <v>52</v>
      </c>
      <c r="K127" s="9" t="s">
        <v>53</v>
      </c>
      <c r="L127" s="9" t="s">
        <v>54</v>
      </c>
      <c r="M127" s="10" t="s">
        <v>26</v>
      </c>
      <c r="N127" s="11"/>
      <c r="O127" s="6"/>
      <c r="P127" s="17"/>
      <c r="Q127" s="17"/>
      <c r="R127" s="17"/>
      <c r="S127" s="17"/>
      <c r="T127" s="17"/>
      <c r="U127" s="17"/>
      <c r="V127" s="13">
        <v>65</v>
      </c>
      <c r="W127" s="14">
        <f t="shared" si="14"/>
        <v>0</v>
      </c>
      <c r="X127" s="14">
        <v>6</v>
      </c>
      <c r="Y127" s="14"/>
      <c r="Z127" s="15"/>
      <c r="AA127" s="16"/>
      <c r="AB127" s="13" t="e">
        <f xml:space="preserve"> IF(W127&gt;-1, IF(OR(NOT(ISERROR( SEARCH("-",#REF!))), NOT(ISERROR(SEARCH("-", IF(ISBLANK(Z127),0,Z127))))),FIXED(FIXED( IF(NOT(ISERROR( SEARCH("-",#REF!))), TRIM(LEFT(#REF!, SEARCH("-",#REF!, 1)-1)),#REF!), 2, FALSE) - FIXED(IF(NOT(ISERROR(SEARCH("-", IF(ISBLANK(Z127),0,Z127)))), TRIM(LEFT(IF(ISBLANK(Z127),0,Z127), SEARCH("-", IF(ISBLANK(Z127),0,Z127), 1)-1)), IF(ISBLANK(Z127),0,Z127)), 2, FALSE), 2, FALSE)&amp;" - "&amp;FIXED(FIXED( IF(NOT(ISERROR( SEARCH("-",#REF!))), TRIM(RIGHT(#REF!, SEARCH("-",#REF!, 1)-1)),#REF!), 2, FALSE) - FIXED(IF(NOT(ISERROR(SEARCH("-", IF(ISBLANK(Z127),0,Z127)))), TRIM(RIGHT(IF(ISBLANK(Z127),0,Z127), SEARCH("-", IF(ISBLANK(Z127),0,Z127), 1)-1)), IF(ISBLANK(Z127),0,Z127)), 2, FALSE), 2, FALSE),FIXED(#REF!-IF(ISBLANK(Z127),0,Z127), 2, FALSE)),#REF!)</f>
        <v>#REF!</v>
      </c>
      <c r="AC127" s="13">
        <f t="shared" si="12"/>
        <v>0</v>
      </c>
      <c r="AD127" s="13">
        <f t="shared" si="13"/>
        <v>0</v>
      </c>
      <c r="DZ127">
        <v>40</v>
      </c>
      <c r="EA127">
        <v>100</v>
      </c>
      <c r="EC127">
        <v>40</v>
      </c>
      <c r="ED127">
        <v>100</v>
      </c>
    </row>
    <row r="128" spans="1:144" ht="57.75" customHeight="1" x14ac:dyDescent="0.2">
      <c r="A128" s="7"/>
      <c r="B128" s="9" t="s">
        <v>352</v>
      </c>
      <c r="C128" s="9" t="s">
        <v>353</v>
      </c>
      <c r="D128" s="9" t="s">
        <v>299</v>
      </c>
      <c r="E128" s="9" t="s">
        <v>300</v>
      </c>
      <c r="F128" s="9" t="s">
        <v>356</v>
      </c>
      <c r="G128" s="9" t="s">
        <v>352</v>
      </c>
      <c r="H128" s="9" t="s">
        <v>353</v>
      </c>
      <c r="I128" s="9" t="s">
        <v>63</v>
      </c>
      <c r="J128" s="9" t="s">
        <v>52</v>
      </c>
      <c r="K128" s="9" t="s">
        <v>53</v>
      </c>
      <c r="L128" s="9" t="s">
        <v>54</v>
      </c>
      <c r="M128" s="10" t="s">
        <v>26</v>
      </c>
      <c r="N128" s="11"/>
      <c r="O128" s="6"/>
      <c r="P128" s="17"/>
      <c r="Q128" s="17"/>
      <c r="R128" s="17"/>
      <c r="S128" s="17"/>
      <c r="T128" s="17"/>
      <c r="U128" s="17"/>
      <c r="V128" s="13">
        <v>65</v>
      </c>
      <c r="W128" s="14">
        <f t="shared" si="14"/>
        <v>0</v>
      </c>
      <c r="X128" s="14">
        <v>6</v>
      </c>
      <c r="Y128" s="14"/>
      <c r="Z128" s="15"/>
      <c r="AA128" s="16"/>
      <c r="AB128" s="13" t="e">
        <f xml:space="preserve"> IF(W128&gt;-1, IF(OR(NOT(ISERROR( SEARCH("-",#REF!))), NOT(ISERROR(SEARCH("-", IF(ISBLANK(Z128),0,Z128))))),FIXED(FIXED( IF(NOT(ISERROR( SEARCH("-",#REF!))), TRIM(LEFT(#REF!, SEARCH("-",#REF!, 1)-1)),#REF!), 2, FALSE) - FIXED(IF(NOT(ISERROR(SEARCH("-", IF(ISBLANK(Z128),0,Z128)))), TRIM(LEFT(IF(ISBLANK(Z128),0,Z128), SEARCH("-", IF(ISBLANK(Z128),0,Z128), 1)-1)), IF(ISBLANK(Z128),0,Z128)), 2, FALSE), 2, FALSE)&amp;" - "&amp;FIXED(FIXED( IF(NOT(ISERROR( SEARCH("-",#REF!))), TRIM(RIGHT(#REF!, SEARCH("-",#REF!, 1)-1)),#REF!), 2, FALSE) - FIXED(IF(NOT(ISERROR(SEARCH("-", IF(ISBLANK(Z128),0,Z128)))), TRIM(RIGHT(IF(ISBLANK(Z128),0,Z128), SEARCH("-", IF(ISBLANK(Z128),0,Z128), 1)-1)), IF(ISBLANK(Z128),0,Z128)), 2, FALSE), 2, FALSE),FIXED(#REF!-IF(ISBLANK(Z128),0,Z128), 2, FALSE)),#REF!)</f>
        <v>#REF!</v>
      </c>
      <c r="AC128" s="13">
        <f t="shared" si="12"/>
        <v>0</v>
      </c>
      <c r="AD128" s="13">
        <f t="shared" si="13"/>
        <v>0</v>
      </c>
      <c r="DZ128">
        <v>40</v>
      </c>
      <c r="EA128">
        <v>100</v>
      </c>
      <c r="EC128">
        <v>40</v>
      </c>
      <c r="ED128">
        <v>100</v>
      </c>
    </row>
    <row r="129" spans="1:138" ht="57.75" customHeight="1" x14ac:dyDescent="0.2">
      <c r="A129" s="7"/>
      <c r="B129" s="9" t="s">
        <v>352</v>
      </c>
      <c r="C129" s="9" t="s">
        <v>353</v>
      </c>
      <c r="D129" s="9" t="s">
        <v>204</v>
      </c>
      <c r="E129" s="9" t="s">
        <v>205</v>
      </c>
      <c r="F129" s="9" t="s">
        <v>357</v>
      </c>
      <c r="G129" s="9" t="s">
        <v>352</v>
      </c>
      <c r="H129" s="9" t="s">
        <v>353</v>
      </c>
      <c r="I129" s="9" t="s">
        <v>63</v>
      </c>
      <c r="J129" s="9" t="s">
        <v>52</v>
      </c>
      <c r="K129" s="9" t="s">
        <v>53</v>
      </c>
      <c r="L129" s="9" t="s">
        <v>54</v>
      </c>
      <c r="M129" s="10" t="s">
        <v>26</v>
      </c>
      <c r="N129" s="11"/>
      <c r="O129" s="6"/>
      <c r="P129" s="17"/>
      <c r="Q129" s="17"/>
      <c r="R129" s="17"/>
      <c r="S129" s="17"/>
      <c r="T129" s="17"/>
      <c r="U129" s="17"/>
      <c r="V129" s="13">
        <v>65</v>
      </c>
      <c r="W129" s="14">
        <f t="shared" si="14"/>
        <v>0</v>
      </c>
      <c r="X129" s="14">
        <v>6</v>
      </c>
      <c r="Y129" s="14"/>
      <c r="Z129" s="15"/>
      <c r="AA129" s="16"/>
      <c r="AB129" s="13" t="e">
        <f xml:space="preserve"> IF(W129&gt;-1, IF(OR(NOT(ISERROR( SEARCH("-",#REF!))), NOT(ISERROR(SEARCH("-", IF(ISBLANK(Z129),0,Z129))))),FIXED(FIXED( IF(NOT(ISERROR( SEARCH("-",#REF!))), TRIM(LEFT(#REF!, SEARCH("-",#REF!, 1)-1)),#REF!), 2, FALSE) - FIXED(IF(NOT(ISERROR(SEARCH("-", IF(ISBLANK(Z129),0,Z129)))), TRIM(LEFT(IF(ISBLANK(Z129),0,Z129), SEARCH("-", IF(ISBLANK(Z129),0,Z129), 1)-1)), IF(ISBLANK(Z129),0,Z129)), 2, FALSE), 2, FALSE)&amp;" - "&amp;FIXED(FIXED( IF(NOT(ISERROR( SEARCH("-",#REF!))), TRIM(RIGHT(#REF!, SEARCH("-",#REF!, 1)-1)),#REF!), 2, FALSE) - FIXED(IF(NOT(ISERROR(SEARCH("-", IF(ISBLANK(Z129),0,Z129)))), TRIM(RIGHT(IF(ISBLANK(Z129),0,Z129), SEARCH("-", IF(ISBLANK(Z129),0,Z129), 1)-1)), IF(ISBLANK(Z129),0,Z129)), 2, FALSE), 2, FALSE),FIXED(#REF!-IF(ISBLANK(Z129),0,Z129), 2, FALSE)),#REF!)</f>
        <v>#REF!</v>
      </c>
      <c r="AC129" s="13">
        <f t="shared" si="12"/>
        <v>0</v>
      </c>
      <c r="AD129" s="13">
        <f t="shared" si="13"/>
        <v>0</v>
      </c>
      <c r="DZ129">
        <v>40</v>
      </c>
      <c r="EA129">
        <v>100</v>
      </c>
      <c r="EC129">
        <v>40</v>
      </c>
      <c r="ED129">
        <v>100</v>
      </c>
    </row>
    <row r="130" spans="1:138" ht="57.75" customHeight="1" x14ac:dyDescent="0.2">
      <c r="A130" s="7"/>
      <c r="B130" s="9" t="s">
        <v>352</v>
      </c>
      <c r="C130" s="9" t="s">
        <v>353</v>
      </c>
      <c r="D130" s="9" t="s">
        <v>208</v>
      </c>
      <c r="E130" s="9" t="s">
        <v>209</v>
      </c>
      <c r="F130" s="9" t="s">
        <v>358</v>
      </c>
      <c r="G130" s="9" t="s">
        <v>352</v>
      </c>
      <c r="H130" s="9" t="s">
        <v>353</v>
      </c>
      <c r="I130" s="9" t="s">
        <v>63</v>
      </c>
      <c r="J130" s="9" t="s">
        <v>52</v>
      </c>
      <c r="K130" s="9" t="s">
        <v>53</v>
      </c>
      <c r="L130" s="9" t="s">
        <v>54</v>
      </c>
      <c r="M130" s="10" t="s">
        <v>26</v>
      </c>
      <c r="N130" s="11"/>
      <c r="O130" s="6"/>
      <c r="P130" s="17"/>
      <c r="Q130" s="17"/>
      <c r="R130" s="17"/>
      <c r="S130" s="17"/>
      <c r="T130" s="17"/>
      <c r="U130" s="17"/>
      <c r="V130" s="13">
        <v>65</v>
      </c>
      <c r="W130" s="14">
        <f t="shared" si="14"/>
        <v>0</v>
      </c>
      <c r="X130" s="14">
        <v>6</v>
      </c>
      <c r="Y130" s="14"/>
      <c r="Z130" s="15"/>
      <c r="AA130" s="16"/>
      <c r="AB130" s="13" t="e">
        <f xml:space="preserve"> IF(W130&gt;-1, IF(OR(NOT(ISERROR( SEARCH("-",#REF!))), NOT(ISERROR(SEARCH("-", IF(ISBLANK(Z130),0,Z130))))),FIXED(FIXED( IF(NOT(ISERROR( SEARCH("-",#REF!))), TRIM(LEFT(#REF!, SEARCH("-",#REF!, 1)-1)),#REF!), 2, FALSE) - FIXED(IF(NOT(ISERROR(SEARCH("-", IF(ISBLANK(Z130),0,Z130)))), TRIM(LEFT(IF(ISBLANK(Z130),0,Z130), SEARCH("-", IF(ISBLANK(Z130),0,Z130), 1)-1)), IF(ISBLANK(Z130),0,Z130)), 2, FALSE), 2, FALSE)&amp;" - "&amp;FIXED(FIXED( IF(NOT(ISERROR( SEARCH("-",#REF!))), TRIM(RIGHT(#REF!, SEARCH("-",#REF!, 1)-1)),#REF!), 2, FALSE) - FIXED(IF(NOT(ISERROR(SEARCH("-", IF(ISBLANK(Z130),0,Z130)))), TRIM(RIGHT(IF(ISBLANK(Z130),0,Z130), SEARCH("-", IF(ISBLANK(Z130),0,Z130), 1)-1)), IF(ISBLANK(Z130),0,Z130)), 2, FALSE), 2, FALSE),FIXED(#REF!-IF(ISBLANK(Z130),0,Z130), 2, FALSE)),#REF!)</f>
        <v>#REF!</v>
      </c>
      <c r="AC130" s="13">
        <f t="shared" si="12"/>
        <v>0</v>
      </c>
      <c r="AD130" s="13">
        <f t="shared" si="13"/>
        <v>0</v>
      </c>
      <c r="DZ130">
        <v>40</v>
      </c>
      <c r="EA130">
        <v>100</v>
      </c>
      <c r="EC130">
        <v>40</v>
      </c>
      <c r="ED130">
        <v>100</v>
      </c>
    </row>
    <row r="131" spans="1:138" ht="57.75" customHeight="1" x14ac:dyDescent="0.2">
      <c r="A131" s="7"/>
      <c r="B131" s="9" t="s">
        <v>352</v>
      </c>
      <c r="C131" s="9" t="s">
        <v>353</v>
      </c>
      <c r="D131" s="9" t="s">
        <v>268</v>
      </c>
      <c r="E131" s="9" t="s">
        <v>269</v>
      </c>
      <c r="F131" s="9" t="s">
        <v>359</v>
      </c>
      <c r="G131" s="9" t="s">
        <v>352</v>
      </c>
      <c r="H131" s="9" t="s">
        <v>353</v>
      </c>
      <c r="I131" s="9" t="s">
        <v>63</v>
      </c>
      <c r="J131" s="9" t="s">
        <v>52</v>
      </c>
      <c r="K131" s="9" t="s">
        <v>53</v>
      </c>
      <c r="L131" s="9" t="s">
        <v>54</v>
      </c>
      <c r="M131" s="10" t="s">
        <v>26</v>
      </c>
      <c r="N131" s="11"/>
      <c r="O131" s="6"/>
      <c r="P131" s="17"/>
      <c r="Q131" s="17"/>
      <c r="R131" s="17"/>
      <c r="S131" s="17"/>
      <c r="T131" s="17"/>
      <c r="U131" s="17"/>
      <c r="V131" s="13">
        <v>65</v>
      </c>
      <c r="W131" s="14">
        <f t="shared" si="14"/>
        <v>0</v>
      </c>
      <c r="X131" s="14">
        <v>6</v>
      </c>
      <c r="Y131" s="14"/>
      <c r="Z131" s="15"/>
      <c r="AA131" s="16"/>
      <c r="AB131" s="13" t="e">
        <f xml:space="preserve"> IF(W131&gt;-1, IF(OR(NOT(ISERROR( SEARCH("-",#REF!))), NOT(ISERROR(SEARCH("-", IF(ISBLANK(Z131),0,Z131))))),FIXED(FIXED( IF(NOT(ISERROR( SEARCH("-",#REF!))), TRIM(LEFT(#REF!, SEARCH("-",#REF!, 1)-1)),#REF!), 2, FALSE) - FIXED(IF(NOT(ISERROR(SEARCH("-", IF(ISBLANK(Z131),0,Z131)))), TRIM(LEFT(IF(ISBLANK(Z131),0,Z131), SEARCH("-", IF(ISBLANK(Z131),0,Z131), 1)-1)), IF(ISBLANK(Z131),0,Z131)), 2, FALSE), 2, FALSE)&amp;" - "&amp;FIXED(FIXED( IF(NOT(ISERROR( SEARCH("-",#REF!))), TRIM(RIGHT(#REF!, SEARCH("-",#REF!, 1)-1)),#REF!), 2, FALSE) - FIXED(IF(NOT(ISERROR(SEARCH("-", IF(ISBLANK(Z131),0,Z131)))), TRIM(RIGHT(IF(ISBLANK(Z131),0,Z131), SEARCH("-", IF(ISBLANK(Z131),0,Z131), 1)-1)), IF(ISBLANK(Z131),0,Z131)), 2, FALSE), 2, FALSE),FIXED(#REF!-IF(ISBLANK(Z131),0,Z131), 2, FALSE)),#REF!)</f>
        <v>#REF!</v>
      </c>
      <c r="AC131" s="13">
        <f t="shared" si="12"/>
        <v>0</v>
      </c>
      <c r="AD131" s="13">
        <f t="shared" si="13"/>
        <v>0</v>
      </c>
      <c r="DZ131">
        <v>40</v>
      </c>
      <c r="EA131">
        <v>100</v>
      </c>
      <c r="EC131">
        <v>40</v>
      </c>
      <c r="ED131">
        <v>100</v>
      </c>
    </row>
    <row r="132" spans="1:138" ht="57.75" customHeight="1" x14ac:dyDescent="0.2">
      <c r="A132" s="7"/>
      <c r="B132" s="9" t="s">
        <v>376</v>
      </c>
      <c r="C132" s="9" t="s">
        <v>377</v>
      </c>
      <c r="D132" s="9" t="s">
        <v>60</v>
      </c>
      <c r="E132" s="9" t="s">
        <v>61</v>
      </c>
      <c r="F132" s="9" t="s">
        <v>378</v>
      </c>
      <c r="G132" s="9" t="s">
        <v>376</v>
      </c>
      <c r="H132" s="9" t="s">
        <v>377</v>
      </c>
      <c r="I132" s="9" t="s">
        <v>63</v>
      </c>
      <c r="J132" s="9" t="s">
        <v>52</v>
      </c>
      <c r="K132" s="9" t="s">
        <v>53</v>
      </c>
      <c r="L132" s="9" t="s">
        <v>54</v>
      </c>
      <c r="M132" s="10" t="s">
        <v>26</v>
      </c>
      <c r="N132" s="11"/>
      <c r="O132" s="6"/>
      <c r="P132" s="17"/>
      <c r="Q132" s="17"/>
      <c r="R132" s="17"/>
      <c r="S132" s="17"/>
      <c r="T132" s="17"/>
      <c r="U132" s="17"/>
      <c r="V132" s="13">
        <v>90</v>
      </c>
      <c r="W132" s="14">
        <f t="shared" si="14"/>
        <v>0</v>
      </c>
      <c r="X132" s="14"/>
      <c r="Y132" s="14"/>
      <c r="Z132" s="15"/>
      <c r="AA132" s="16"/>
      <c r="AB132" s="13" t="e">
        <f xml:space="preserve"> IF(W132&gt;-1, IF(OR(NOT(ISERROR( SEARCH("-",#REF!))), NOT(ISERROR(SEARCH("-", IF(ISBLANK(Z132),0,Z132))))),FIXED(FIXED( IF(NOT(ISERROR( SEARCH("-",#REF!))), TRIM(LEFT(#REF!, SEARCH("-",#REF!, 1)-1)),#REF!), 2, FALSE) - FIXED(IF(NOT(ISERROR(SEARCH("-", IF(ISBLANK(Z132),0,Z132)))), TRIM(LEFT(IF(ISBLANK(Z132),0,Z132), SEARCH("-", IF(ISBLANK(Z132),0,Z132), 1)-1)), IF(ISBLANK(Z132),0,Z132)), 2, FALSE), 2, FALSE)&amp;" - "&amp;FIXED(FIXED( IF(NOT(ISERROR( SEARCH("-",#REF!))), TRIM(RIGHT(#REF!, SEARCH("-",#REF!, 1)-1)),#REF!), 2, FALSE) - FIXED(IF(NOT(ISERROR(SEARCH("-", IF(ISBLANK(Z132),0,Z132)))), TRIM(RIGHT(IF(ISBLANK(Z132),0,Z132), SEARCH("-", IF(ISBLANK(Z132),0,Z132), 1)-1)), IF(ISBLANK(Z132),0,Z132)), 2, FALSE), 2, FALSE),FIXED(#REF!-IF(ISBLANK(Z132),0,Z132), 2, FALSE)),#REF!)</f>
        <v>#REF!</v>
      </c>
      <c r="AC132" s="13">
        <f t="shared" si="12"/>
        <v>0</v>
      </c>
      <c r="AD132" s="13">
        <f t="shared" si="13"/>
        <v>0</v>
      </c>
      <c r="DZ132">
        <v>40</v>
      </c>
      <c r="EA132">
        <v>100</v>
      </c>
      <c r="EC132">
        <v>40</v>
      </c>
      <c r="ED132">
        <v>100</v>
      </c>
    </row>
    <row r="133" spans="1:138" ht="57.75" customHeight="1" x14ac:dyDescent="0.2">
      <c r="A133" s="7"/>
      <c r="B133" s="9" t="s">
        <v>376</v>
      </c>
      <c r="C133" s="9" t="s">
        <v>377</v>
      </c>
      <c r="D133" s="9" t="s">
        <v>55</v>
      </c>
      <c r="E133" s="9" t="s">
        <v>56</v>
      </c>
      <c r="F133" s="9" t="s">
        <v>379</v>
      </c>
      <c r="G133" s="9" t="s">
        <v>376</v>
      </c>
      <c r="H133" s="9" t="s">
        <v>377</v>
      </c>
      <c r="I133" s="9" t="s">
        <v>63</v>
      </c>
      <c r="J133" s="9" t="s">
        <v>52</v>
      </c>
      <c r="K133" s="9" t="s">
        <v>53</v>
      </c>
      <c r="L133" s="9" t="s">
        <v>54</v>
      </c>
      <c r="M133" s="10" t="s">
        <v>26</v>
      </c>
      <c r="N133" s="11"/>
      <c r="O133" s="6"/>
      <c r="P133" s="17"/>
      <c r="Q133" s="17"/>
      <c r="R133" s="17"/>
      <c r="S133" s="17"/>
      <c r="T133" s="17"/>
      <c r="U133" s="17"/>
      <c r="V133" s="13">
        <v>90</v>
      </c>
      <c r="W133" s="14">
        <f t="shared" si="14"/>
        <v>0</v>
      </c>
      <c r="X133" s="14"/>
      <c r="Y133" s="14"/>
      <c r="Z133" s="15"/>
      <c r="AA133" s="16"/>
      <c r="AB133" s="13" t="e">
        <f xml:space="preserve"> IF(W133&gt;-1, IF(OR(NOT(ISERROR( SEARCH("-",#REF!))), NOT(ISERROR(SEARCH("-", IF(ISBLANK(Z133),0,Z133))))),FIXED(FIXED( IF(NOT(ISERROR( SEARCH("-",#REF!))), TRIM(LEFT(#REF!, SEARCH("-",#REF!, 1)-1)),#REF!), 2, FALSE) - FIXED(IF(NOT(ISERROR(SEARCH("-", IF(ISBLANK(Z133),0,Z133)))), TRIM(LEFT(IF(ISBLANK(Z133),0,Z133), SEARCH("-", IF(ISBLANK(Z133),0,Z133), 1)-1)), IF(ISBLANK(Z133),0,Z133)), 2, FALSE), 2, FALSE)&amp;" - "&amp;FIXED(FIXED( IF(NOT(ISERROR( SEARCH("-",#REF!))), TRIM(RIGHT(#REF!, SEARCH("-",#REF!, 1)-1)),#REF!), 2, FALSE) - FIXED(IF(NOT(ISERROR(SEARCH("-", IF(ISBLANK(Z133),0,Z133)))), TRIM(RIGHT(IF(ISBLANK(Z133),0,Z133), SEARCH("-", IF(ISBLANK(Z133),0,Z133), 1)-1)), IF(ISBLANK(Z133),0,Z133)), 2, FALSE), 2, FALSE),FIXED(#REF!-IF(ISBLANK(Z133),0,Z133), 2, FALSE)),#REF!)</f>
        <v>#REF!</v>
      </c>
      <c r="AC133" s="13">
        <f t="shared" si="12"/>
        <v>0</v>
      </c>
      <c r="AD133" s="13">
        <f t="shared" si="13"/>
        <v>0</v>
      </c>
      <c r="DZ133">
        <v>52</v>
      </c>
      <c r="EA133">
        <v>130</v>
      </c>
      <c r="EC133">
        <v>52</v>
      </c>
      <c r="ED133">
        <v>130</v>
      </c>
    </row>
    <row r="134" spans="1:138" ht="57.75" customHeight="1" x14ac:dyDescent="0.2">
      <c r="A134" s="7"/>
      <c r="B134" s="9" t="s">
        <v>376</v>
      </c>
      <c r="C134" s="9" t="s">
        <v>377</v>
      </c>
      <c r="D134" s="9" t="s">
        <v>299</v>
      </c>
      <c r="E134" s="9" t="s">
        <v>300</v>
      </c>
      <c r="F134" s="9" t="s">
        <v>380</v>
      </c>
      <c r="G134" s="9" t="s">
        <v>376</v>
      </c>
      <c r="H134" s="9" t="s">
        <v>377</v>
      </c>
      <c r="I134" s="9" t="s">
        <v>63</v>
      </c>
      <c r="J134" s="9" t="s">
        <v>52</v>
      </c>
      <c r="K134" s="9" t="s">
        <v>53</v>
      </c>
      <c r="L134" s="9" t="s">
        <v>54</v>
      </c>
      <c r="M134" s="10" t="s">
        <v>26</v>
      </c>
      <c r="N134" s="11"/>
      <c r="O134" s="6"/>
      <c r="P134" s="17"/>
      <c r="Q134" s="17"/>
      <c r="R134" s="17"/>
      <c r="S134" s="17"/>
      <c r="T134" s="17"/>
      <c r="U134" s="17"/>
      <c r="V134" s="13">
        <v>90</v>
      </c>
      <c r="W134" s="14">
        <f t="shared" si="14"/>
        <v>0</v>
      </c>
      <c r="X134" s="14"/>
      <c r="Y134" s="14"/>
      <c r="Z134" s="15"/>
      <c r="AA134" s="16"/>
      <c r="AB134" s="13" t="e">
        <f xml:space="preserve"> IF(W134&gt;-1, IF(OR(NOT(ISERROR( SEARCH("-",#REF!))), NOT(ISERROR(SEARCH("-", IF(ISBLANK(Z134),0,Z134))))),FIXED(FIXED( IF(NOT(ISERROR( SEARCH("-",#REF!))), TRIM(LEFT(#REF!, SEARCH("-",#REF!, 1)-1)),#REF!), 2, FALSE) - FIXED(IF(NOT(ISERROR(SEARCH("-", IF(ISBLANK(Z134),0,Z134)))), TRIM(LEFT(IF(ISBLANK(Z134),0,Z134), SEARCH("-", IF(ISBLANK(Z134),0,Z134), 1)-1)), IF(ISBLANK(Z134),0,Z134)), 2, FALSE), 2, FALSE)&amp;" - "&amp;FIXED(FIXED( IF(NOT(ISERROR( SEARCH("-",#REF!))), TRIM(RIGHT(#REF!, SEARCH("-",#REF!, 1)-1)),#REF!), 2, FALSE) - FIXED(IF(NOT(ISERROR(SEARCH("-", IF(ISBLANK(Z134),0,Z134)))), TRIM(RIGHT(IF(ISBLANK(Z134),0,Z134), SEARCH("-", IF(ISBLANK(Z134),0,Z134), 1)-1)), IF(ISBLANK(Z134),0,Z134)), 2, FALSE), 2, FALSE),FIXED(#REF!-IF(ISBLANK(Z134),0,Z134), 2, FALSE)),#REF!)</f>
        <v>#REF!</v>
      </c>
      <c r="AC134" s="13">
        <f t="shared" si="12"/>
        <v>0</v>
      </c>
      <c r="AD134" s="13">
        <f t="shared" si="13"/>
        <v>0</v>
      </c>
      <c r="DZ134">
        <v>52</v>
      </c>
      <c r="EA134">
        <v>130</v>
      </c>
      <c r="EC134">
        <v>52</v>
      </c>
      <c r="ED134">
        <v>130</v>
      </c>
    </row>
    <row r="135" spans="1:138" ht="57.75" customHeight="1" x14ac:dyDescent="0.2">
      <c r="A135" s="7"/>
      <c r="B135" s="9" t="s">
        <v>376</v>
      </c>
      <c r="C135" s="9" t="s">
        <v>377</v>
      </c>
      <c r="D135" s="9" t="s">
        <v>208</v>
      </c>
      <c r="E135" s="9" t="s">
        <v>209</v>
      </c>
      <c r="F135" s="9" t="s">
        <v>381</v>
      </c>
      <c r="G135" s="9" t="s">
        <v>376</v>
      </c>
      <c r="H135" s="9" t="s">
        <v>377</v>
      </c>
      <c r="I135" s="9" t="s">
        <v>63</v>
      </c>
      <c r="J135" s="9" t="s">
        <v>52</v>
      </c>
      <c r="K135" s="9" t="s">
        <v>53</v>
      </c>
      <c r="L135" s="9" t="s">
        <v>54</v>
      </c>
      <c r="M135" s="10" t="s">
        <v>26</v>
      </c>
      <c r="N135" s="11"/>
      <c r="O135" s="6"/>
      <c r="P135" s="17"/>
      <c r="Q135" s="17"/>
      <c r="R135" s="17"/>
      <c r="S135" s="17"/>
      <c r="T135" s="17"/>
      <c r="U135" s="17"/>
      <c r="V135" s="13">
        <v>90</v>
      </c>
      <c r="W135" s="14">
        <f t="shared" si="14"/>
        <v>0</v>
      </c>
      <c r="X135" s="14"/>
      <c r="Y135" s="14"/>
      <c r="Z135" s="15"/>
      <c r="AA135" s="16"/>
      <c r="AB135" s="13" t="e">
        <f xml:space="preserve"> IF(W135&gt;-1, IF(OR(NOT(ISERROR( SEARCH("-",#REF!))), NOT(ISERROR(SEARCH("-", IF(ISBLANK(Z135),0,Z135))))),FIXED(FIXED( IF(NOT(ISERROR( SEARCH("-",#REF!))), TRIM(LEFT(#REF!, SEARCH("-",#REF!, 1)-1)),#REF!), 2, FALSE) - FIXED(IF(NOT(ISERROR(SEARCH("-", IF(ISBLANK(Z135),0,Z135)))), TRIM(LEFT(IF(ISBLANK(Z135),0,Z135), SEARCH("-", IF(ISBLANK(Z135),0,Z135), 1)-1)), IF(ISBLANK(Z135),0,Z135)), 2, FALSE), 2, FALSE)&amp;" - "&amp;FIXED(FIXED( IF(NOT(ISERROR( SEARCH("-",#REF!))), TRIM(RIGHT(#REF!, SEARCH("-",#REF!, 1)-1)),#REF!), 2, FALSE) - FIXED(IF(NOT(ISERROR(SEARCH("-", IF(ISBLANK(Z135),0,Z135)))), TRIM(RIGHT(IF(ISBLANK(Z135),0,Z135), SEARCH("-", IF(ISBLANK(Z135),0,Z135), 1)-1)), IF(ISBLANK(Z135),0,Z135)), 2, FALSE), 2, FALSE),FIXED(#REF!-IF(ISBLANK(Z135),0,Z135), 2, FALSE)),#REF!)</f>
        <v>#REF!</v>
      </c>
      <c r="AC135" s="13">
        <f t="shared" si="12"/>
        <v>0</v>
      </c>
      <c r="AD135" s="13">
        <f t="shared" si="13"/>
        <v>0</v>
      </c>
      <c r="DZ135">
        <v>52</v>
      </c>
      <c r="EA135">
        <v>130</v>
      </c>
      <c r="EC135">
        <v>52</v>
      </c>
      <c r="ED135">
        <v>130</v>
      </c>
    </row>
    <row r="136" spans="1:138" ht="57.75" customHeight="1" x14ac:dyDescent="0.2">
      <c r="A136" s="7"/>
      <c r="B136" s="9" t="s">
        <v>376</v>
      </c>
      <c r="C136" s="9" t="s">
        <v>377</v>
      </c>
      <c r="D136" s="9" t="s">
        <v>268</v>
      </c>
      <c r="E136" s="9" t="s">
        <v>269</v>
      </c>
      <c r="F136" s="9" t="s">
        <v>382</v>
      </c>
      <c r="G136" s="9" t="s">
        <v>376</v>
      </c>
      <c r="H136" s="9" t="s">
        <v>377</v>
      </c>
      <c r="I136" s="9" t="s">
        <v>63</v>
      </c>
      <c r="J136" s="9" t="s">
        <v>52</v>
      </c>
      <c r="K136" s="9" t="s">
        <v>53</v>
      </c>
      <c r="L136" s="9" t="s">
        <v>54</v>
      </c>
      <c r="M136" s="10" t="s">
        <v>26</v>
      </c>
      <c r="N136" s="11"/>
      <c r="O136" s="6"/>
      <c r="P136" s="17"/>
      <c r="Q136" s="17"/>
      <c r="R136" s="17"/>
      <c r="S136" s="17"/>
      <c r="T136" s="17"/>
      <c r="U136" s="17"/>
      <c r="V136" s="13">
        <v>90</v>
      </c>
      <c r="W136" s="14">
        <f t="shared" si="14"/>
        <v>0</v>
      </c>
      <c r="X136" s="14"/>
      <c r="Y136" s="14"/>
      <c r="Z136" s="15"/>
      <c r="AA136" s="16"/>
      <c r="AB136" s="13" t="e">
        <f xml:space="preserve"> IF(W136&gt;-1, IF(OR(NOT(ISERROR( SEARCH("-",#REF!))), NOT(ISERROR(SEARCH("-", IF(ISBLANK(Z136),0,Z136))))),FIXED(FIXED( IF(NOT(ISERROR( SEARCH("-",#REF!))), TRIM(LEFT(#REF!, SEARCH("-",#REF!, 1)-1)),#REF!), 2, FALSE) - FIXED(IF(NOT(ISERROR(SEARCH("-", IF(ISBLANK(Z136),0,Z136)))), TRIM(LEFT(IF(ISBLANK(Z136),0,Z136), SEARCH("-", IF(ISBLANK(Z136),0,Z136), 1)-1)), IF(ISBLANK(Z136),0,Z136)), 2, FALSE), 2, FALSE)&amp;" - "&amp;FIXED(FIXED( IF(NOT(ISERROR( SEARCH("-",#REF!))), TRIM(RIGHT(#REF!, SEARCH("-",#REF!, 1)-1)),#REF!), 2, FALSE) - FIXED(IF(NOT(ISERROR(SEARCH("-", IF(ISBLANK(Z136),0,Z136)))), TRIM(RIGHT(IF(ISBLANK(Z136),0,Z136), SEARCH("-", IF(ISBLANK(Z136),0,Z136), 1)-1)), IF(ISBLANK(Z136),0,Z136)), 2, FALSE), 2, FALSE),FIXED(#REF!-IF(ISBLANK(Z136),0,Z136), 2, FALSE)),#REF!)</f>
        <v>#REF!</v>
      </c>
      <c r="AC136" s="13">
        <f t="shared" si="12"/>
        <v>0</v>
      </c>
      <c r="AD136" s="13">
        <f t="shared" si="13"/>
        <v>0</v>
      </c>
      <c r="DZ136">
        <v>52</v>
      </c>
      <c r="EA136">
        <v>130</v>
      </c>
      <c r="EC136">
        <v>52</v>
      </c>
      <c r="ED136">
        <v>130</v>
      </c>
    </row>
    <row r="137" spans="1:138" ht="57.75" customHeight="1" x14ac:dyDescent="0.2">
      <c r="A137" s="7"/>
      <c r="B137" s="9" t="s">
        <v>376</v>
      </c>
      <c r="C137" s="9" t="s">
        <v>377</v>
      </c>
      <c r="D137" s="9" t="s">
        <v>204</v>
      </c>
      <c r="E137" s="9" t="s">
        <v>205</v>
      </c>
      <c r="F137" s="9" t="s">
        <v>383</v>
      </c>
      <c r="G137" s="9" t="s">
        <v>376</v>
      </c>
      <c r="H137" s="9" t="s">
        <v>377</v>
      </c>
      <c r="I137" s="9" t="s">
        <v>63</v>
      </c>
      <c r="J137" s="9" t="s">
        <v>52</v>
      </c>
      <c r="K137" s="9" t="s">
        <v>53</v>
      </c>
      <c r="L137" s="9" t="s">
        <v>54</v>
      </c>
      <c r="M137" s="10" t="s">
        <v>26</v>
      </c>
      <c r="N137" s="11"/>
      <c r="O137" s="6"/>
      <c r="P137" s="17"/>
      <c r="Q137" s="17"/>
      <c r="R137" s="17"/>
      <c r="S137" s="17"/>
      <c r="T137" s="17"/>
      <c r="U137" s="17"/>
      <c r="V137" s="13">
        <v>90</v>
      </c>
      <c r="W137" s="14">
        <f t="shared" si="14"/>
        <v>0</v>
      </c>
      <c r="X137" s="14"/>
      <c r="Y137" s="14"/>
      <c r="Z137" s="15"/>
      <c r="AA137" s="16"/>
      <c r="AB137" s="13" t="e">
        <f xml:space="preserve"> IF(W137&gt;-1, IF(OR(NOT(ISERROR( SEARCH("-",#REF!))), NOT(ISERROR(SEARCH("-", IF(ISBLANK(Z137),0,Z137))))),FIXED(FIXED( IF(NOT(ISERROR( SEARCH("-",#REF!))), TRIM(LEFT(#REF!, SEARCH("-",#REF!, 1)-1)),#REF!), 2, FALSE) - FIXED(IF(NOT(ISERROR(SEARCH("-", IF(ISBLANK(Z137),0,Z137)))), TRIM(LEFT(IF(ISBLANK(Z137),0,Z137), SEARCH("-", IF(ISBLANK(Z137),0,Z137), 1)-1)), IF(ISBLANK(Z137),0,Z137)), 2, FALSE), 2, FALSE)&amp;" - "&amp;FIXED(FIXED( IF(NOT(ISERROR( SEARCH("-",#REF!))), TRIM(RIGHT(#REF!, SEARCH("-",#REF!, 1)-1)),#REF!), 2, FALSE) - FIXED(IF(NOT(ISERROR(SEARCH("-", IF(ISBLANK(Z137),0,Z137)))), TRIM(RIGHT(IF(ISBLANK(Z137),0,Z137), SEARCH("-", IF(ISBLANK(Z137),0,Z137), 1)-1)), IF(ISBLANK(Z137),0,Z137)), 2, FALSE), 2, FALSE),FIXED(#REF!-IF(ISBLANK(Z137),0,Z137), 2, FALSE)),#REF!)</f>
        <v>#REF!</v>
      </c>
      <c r="AC137" s="13">
        <f t="shared" si="12"/>
        <v>0</v>
      </c>
      <c r="AD137" s="13">
        <f t="shared" si="13"/>
        <v>0</v>
      </c>
      <c r="DZ137">
        <v>52</v>
      </c>
      <c r="EA137">
        <v>130</v>
      </c>
      <c r="EC137">
        <v>52</v>
      </c>
      <c r="ED137">
        <v>130</v>
      </c>
    </row>
    <row r="138" spans="1:138" ht="57.75" customHeight="1" x14ac:dyDescent="0.2">
      <c r="A138" s="7"/>
      <c r="B138" s="9" t="s">
        <v>360</v>
      </c>
      <c r="C138" s="9" t="s">
        <v>361</v>
      </c>
      <c r="D138" s="9" t="s">
        <v>60</v>
      </c>
      <c r="E138" s="9" t="s">
        <v>61</v>
      </c>
      <c r="F138" s="9" t="s">
        <v>362</v>
      </c>
      <c r="G138" s="9" t="s">
        <v>360</v>
      </c>
      <c r="H138" s="9" t="s">
        <v>361</v>
      </c>
      <c r="I138" s="9" t="s">
        <v>63</v>
      </c>
      <c r="J138" s="9" t="s">
        <v>52</v>
      </c>
      <c r="K138" s="9" t="s">
        <v>53</v>
      </c>
      <c r="L138" s="9" t="s">
        <v>54</v>
      </c>
      <c r="M138" s="10" t="s">
        <v>26</v>
      </c>
      <c r="N138" s="11"/>
      <c r="O138" s="6"/>
      <c r="P138" s="17"/>
      <c r="Q138" s="17"/>
      <c r="R138" s="17"/>
      <c r="S138" s="17"/>
      <c r="T138" s="17"/>
      <c r="U138" s="17"/>
      <c r="V138" s="13">
        <v>30</v>
      </c>
      <c r="W138" s="14">
        <f t="shared" si="14"/>
        <v>0</v>
      </c>
      <c r="X138" s="14"/>
      <c r="Y138" s="14"/>
      <c r="Z138" s="15"/>
      <c r="AA138" s="16"/>
      <c r="AB138" s="13" t="e">
        <f xml:space="preserve"> IF(W138&gt;-1, IF(OR(NOT(ISERROR( SEARCH("-",#REF!))), NOT(ISERROR(SEARCH("-", IF(ISBLANK(Z138),0,Z138))))),FIXED(FIXED( IF(NOT(ISERROR( SEARCH("-",#REF!))), TRIM(LEFT(#REF!, SEARCH("-",#REF!, 1)-1)),#REF!), 2, FALSE) - FIXED(IF(NOT(ISERROR(SEARCH("-", IF(ISBLANK(Z138),0,Z138)))), TRIM(LEFT(IF(ISBLANK(Z138),0,Z138), SEARCH("-", IF(ISBLANK(Z138),0,Z138), 1)-1)), IF(ISBLANK(Z138),0,Z138)), 2, FALSE), 2, FALSE)&amp;" - "&amp;FIXED(FIXED( IF(NOT(ISERROR( SEARCH("-",#REF!))), TRIM(RIGHT(#REF!, SEARCH("-",#REF!, 1)-1)),#REF!), 2, FALSE) - FIXED(IF(NOT(ISERROR(SEARCH("-", IF(ISBLANK(Z138),0,Z138)))), TRIM(RIGHT(IF(ISBLANK(Z138),0,Z138), SEARCH("-", IF(ISBLANK(Z138),0,Z138), 1)-1)), IF(ISBLANK(Z138),0,Z138)), 2, FALSE), 2, FALSE),FIXED(#REF!-IF(ISBLANK(Z138),0,Z138), 2, FALSE)),#REF!)</f>
        <v>#REF!</v>
      </c>
      <c r="AC138" s="13">
        <f t="shared" si="12"/>
        <v>0</v>
      </c>
      <c r="AD138" s="13">
        <f t="shared" si="13"/>
        <v>0</v>
      </c>
      <c r="DZ138">
        <v>52</v>
      </c>
      <c r="EA138">
        <v>130</v>
      </c>
      <c r="EC138">
        <v>52</v>
      </c>
      <c r="ED138">
        <v>130</v>
      </c>
    </row>
    <row r="139" spans="1:138" ht="57.75" customHeight="1" x14ac:dyDescent="0.2">
      <c r="A139" s="7"/>
      <c r="B139" s="9" t="s">
        <v>360</v>
      </c>
      <c r="C139" s="9" t="s">
        <v>361</v>
      </c>
      <c r="D139" s="9" t="s">
        <v>55</v>
      </c>
      <c r="E139" s="9" t="s">
        <v>56</v>
      </c>
      <c r="F139" s="9" t="s">
        <v>363</v>
      </c>
      <c r="G139" s="9" t="s">
        <v>360</v>
      </c>
      <c r="H139" s="9" t="s">
        <v>361</v>
      </c>
      <c r="I139" s="9" t="s">
        <v>63</v>
      </c>
      <c r="J139" s="9" t="s">
        <v>52</v>
      </c>
      <c r="K139" s="9" t="s">
        <v>53</v>
      </c>
      <c r="L139" s="9" t="s">
        <v>54</v>
      </c>
      <c r="M139" s="10" t="s">
        <v>26</v>
      </c>
      <c r="N139" s="11"/>
      <c r="O139" s="35"/>
      <c r="P139" s="17"/>
      <c r="Q139" s="34"/>
      <c r="R139" s="34"/>
      <c r="S139" s="34"/>
      <c r="T139" s="17"/>
      <c r="U139" s="17"/>
      <c r="V139" s="13">
        <v>30</v>
      </c>
      <c r="W139" s="14">
        <f t="shared" si="14"/>
        <v>0</v>
      </c>
      <c r="X139" s="14"/>
      <c r="Y139" s="14"/>
      <c r="Z139" s="15"/>
      <c r="AA139" s="16"/>
      <c r="AB139" s="13" t="e">
        <f xml:space="preserve"> IF(W139&gt;-1, IF(OR(NOT(ISERROR( SEARCH("-",#REF!))), NOT(ISERROR(SEARCH("-", IF(ISBLANK(Z139),0,Z139))))),FIXED(FIXED( IF(NOT(ISERROR( SEARCH("-",#REF!))), TRIM(LEFT(#REF!, SEARCH("-",#REF!, 1)-1)),#REF!), 2, FALSE) - FIXED(IF(NOT(ISERROR(SEARCH("-", IF(ISBLANK(Z139),0,Z139)))), TRIM(LEFT(IF(ISBLANK(Z139),0,Z139), SEARCH("-", IF(ISBLANK(Z139),0,Z139), 1)-1)), IF(ISBLANK(Z139),0,Z139)), 2, FALSE), 2, FALSE)&amp;" - "&amp;FIXED(FIXED( IF(NOT(ISERROR( SEARCH("-",#REF!))), TRIM(RIGHT(#REF!, SEARCH("-",#REF!, 1)-1)),#REF!), 2, FALSE) - FIXED(IF(NOT(ISERROR(SEARCH("-", IF(ISBLANK(Z139),0,Z139)))), TRIM(RIGHT(IF(ISBLANK(Z139),0,Z139), SEARCH("-", IF(ISBLANK(Z139),0,Z139), 1)-1)), IF(ISBLANK(Z139),0,Z139)), 2, FALSE), 2, FALSE),FIXED(#REF!-IF(ISBLANK(Z139),0,Z139), 2, FALSE)),#REF!)</f>
        <v>#REF!</v>
      </c>
      <c r="AC139" s="13">
        <f t="shared" si="12"/>
        <v>0</v>
      </c>
      <c r="AD139" s="13">
        <f t="shared" si="13"/>
        <v>0</v>
      </c>
      <c r="DZ139">
        <v>38</v>
      </c>
      <c r="EA139">
        <v>95</v>
      </c>
      <c r="EC139">
        <v>38</v>
      </c>
      <c r="ED139">
        <v>95</v>
      </c>
      <c r="EE139">
        <v>38</v>
      </c>
      <c r="EF139">
        <v>95</v>
      </c>
      <c r="EG139">
        <v>38</v>
      </c>
      <c r="EH139">
        <v>95</v>
      </c>
    </row>
    <row r="140" spans="1:138" ht="57.75" customHeight="1" x14ac:dyDescent="0.2">
      <c r="A140" s="7"/>
      <c r="B140" s="9" t="s">
        <v>360</v>
      </c>
      <c r="C140" s="9" t="s">
        <v>361</v>
      </c>
      <c r="D140" s="9" t="s">
        <v>299</v>
      </c>
      <c r="E140" s="9" t="s">
        <v>300</v>
      </c>
      <c r="F140" s="9" t="s">
        <v>364</v>
      </c>
      <c r="G140" s="9" t="s">
        <v>360</v>
      </c>
      <c r="H140" s="9" t="s">
        <v>361</v>
      </c>
      <c r="I140" s="9" t="s">
        <v>63</v>
      </c>
      <c r="J140" s="9" t="s">
        <v>52</v>
      </c>
      <c r="K140" s="9" t="s">
        <v>53</v>
      </c>
      <c r="L140" s="9" t="s">
        <v>54</v>
      </c>
      <c r="M140" s="10" t="s">
        <v>26</v>
      </c>
      <c r="N140" s="11"/>
      <c r="O140" s="35"/>
      <c r="P140" s="17"/>
      <c r="Q140" s="34"/>
      <c r="R140" s="34"/>
      <c r="S140" s="34"/>
      <c r="T140" s="17"/>
      <c r="U140" s="17"/>
      <c r="V140" s="13">
        <v>30</v>
      </c>
      <c r="W140" s="14">
        <f t="shared" si="14"/>
        <v>0</v>
      </c>
      <c r="X140" s="14"/>
      <c r="Y140" s="14"/>
      <c r="Z140" s="15"/>
      <c r="AA140" s="16"/>
      <c r="AB140" s="13" t="e">
        <f xml:space="preserve"> IF(W140&gt;-1, IF(OR(NOT(ISERROR( SEARCH("-",#REF!))), NOT(ISERROR(SEARCH("-", IF(ISBLANK(Z140),0,Z140))))),FIXED(FIXED( IF(NOT(ISERROR( SEARCH("-",#REF!))), TRIM(LEFT(#REF!, SEARCH("-",#REF!, 1)-1)),#REF!), 2, FALSE) - FIXED(IF(NOT(ISERROR(SEARCH("-", IF(ISBLANK(Z140),0,Z140)))), TRIM(LEFT(IF(ISBLANK(Z140),0,Z140), SEARCH("-", IF(ISBLANK(Z140),0,Z140), 1)-1)), IF(ISBLANK(Z140),0,Z140)), 2, FALSE), 2, FALSE)&amp;" - "&amp;FIXED(FIXED( IF(NOT(ISERROR( SEARCH("-",#REF!))), TRIM(RIGHT(#REF!, SEARCH("-",#REF!, 1)-1)),#REF!), 2, FALSE) - FIXED(IF(NOT(ISERROR(SEARCH("-", IF(ISBLANK(Z140),0,Z140)))), TRIM(RIGHT(IF(ISBLANK(Z140),0,Z140), SEARCH("-", IF(ISBLANK(Z140),0,Z140), 1)-1)), IF(ISBLANK(Z140),0,Z140)), 2, FALSE), 2, FALSE),FIXED(#REF!-IF(ISBLANK(Z140),0,Z140), 2, FALSE)),#REF!)</f>
        <v>#REF!</v>
      </c>
      <c r="AC140" s="13">
        <f t="shared" si="12"/>
        <v>0</v>
      </c>
      <c r="AD140" s="13">
        <f t="shared" si="13"/>
        <v>0</v>
      </c>
      <c r="DZ140">
        <v>38</v>
      </c>
      <c r="EA140">
        <v>95</v>
      </c>
      <c r="EC140">
        <v>38</v>
      </c>
      <c r="ED140">
        <v>95</v>
      </c>
      <c r="EE140">
        <v>38</v>
      </c>
      <c r="EF140">
        <v>95</v>
      </c>
      <c r="EG140">
        <v>38</v>
      </c>
      <c r="EH140">
        <v>95</v>
      </c>
    </row>
    <row r="141" spans="1:138" ht="57.75" customHeight="1" x14ac:dyDescent="0.2">
      <c r="A141" s="7"/>
      <c r="B141" s="9" t="s">
        <v>360</v>
      </c>
      <c r="C141" s="9" t="s">
        <v>361</v>
      </c>
      <c r="D141" s="9" t="s">
        <v>204</v>
      </c>
      <c r="E141" s="9" t="s">
        <v>205</v>
      </c>
      <c r="F141" s="9" t="s">
        <v>365</v>
      </c>
      <c r="G141" s="9" t="s">
        <v>360</v>
      </c>
      <c r="H141" s="9" t="s">
        <v>361</v>
      </c>
      <c r="I141" s="9" t="s">
        <v>63</v>
      </c>
      <c r="J141" s="9" t="s">
        <v>52</v>
      </c>
      <c r="K141" s="9" t="s">
        <v>53</v>
      </c>
      <c r="L141" s="9" t="s">
        <v>54</v>
      </c>
      <c r="M141" s="10" t="s">
        <v>26</v>
      </c>
      <c r="N141" s="11"/>
      <c r="O141" s="6"/>
      <c r="P141" s="17"/>
      <c r="Q141" s="17"/>
      <c r="R141" s="17"/>
      <c r="S141" s="17"/>
      <c r="T141" s="17"/>
      <c r="U141" s="17"/>
      <c r="V141" s="13">
        <v>30</v>
      </c>
      <c r="W141" s="14">
        <f t="shared" si="14"/>
        <v>0</v>
      </c>
      <c r="X141" s="14"/>
      <c r="Y141" s="14"/>
      <c r="Z141" s="15"/>
      <c r="AA141" s="16"/>
      <c r="AB141" s="13" t="e">
        <f xml:space="preserve"> IF(W141&gt;-1, IF(OR(NOT(ISERROR( SEARCH("-",#REF!))), NOT(ISERROR(SEARCH("-", IF(ISBLANK(Z141),0,Z141))))),FIXED(FIXED( IF(NOT(ISERROR( SEARCH("-",#REF!))), TRIM(LEFT(#REF!, SEARCH("-",#REF!, 1)-1)),#REF!), 2, FALSE) - FIXED(IF(NOT(ISERROR(SEARCH("-", IF(ISBLANK(Z141),0,Z141)))), TRIM(LEFT(IF(ISBLANK(Z141),0,Z141), SEARCH("-", IF(ISBLANK(Z141),0,Z141), 1)-1)), IF(ISBLANK(Z141),0,Z141)), 2, FALSE), 2, FALSE)&amp;" - "&amp;FIXED(FIXED( IF(NOT(ISERROR( SEARCH("-",#REF!))), TRIM(RIGHT(#REF!, SEARCH("-",#REF!, 1)-1)),#REF!), 2, FALSE) - FIXED(IF(NOT(ISERROR(SEARCH("-", IF(ISBLANK(Z141),0,Z141)))), TRIM(RIGHT(IF(ISBLANK(Z141),0,Z141), SEARCH("-", IF(ISBLANK(Z141),0,Z141), 1)-1)), IF(ISBLANK(Z141),0,Z141)), 2, FALSE), 2, FALSE),FIXED(#REF!-IF(ISBLANK(Z141),0,Z141), 2, FALSE)),#REF!)</f>
        <v>#REF!</v>
      </c>
      <c r="AC141" s="13">
        <f t="shared" si="12"/>
        <v>0</v>
      </c>
      <c r="AD141" s="13">
        <f t="shared" si="13"/>
        <v>0</v>
      </c>
      <c r="DZ141">
        <v>26</v>
      </c>
      <c r="EA141">
        <v>65</v>
      </c>
      <c r="EC141">
        <v>26</v>
      </c>
      <c r="ED141">
        <v>65</v>
      </c>
    </row>
    <row r="142" spans="1:138" ht="57.75" customHeight="1" x14ac:dyDescent="0.2">
      <c r="A142" s="7"/>
      <c r="B142" s="9" t="s">
        <v>360</v>
      </c>
      <c r="C142" s="9" t="s">
        <v>361</v>
      </c>
      <c r="D142" s="9" t="s">
        <v>208</v>
      </c>
      <c r="E142" s="9" t="s">
        <v>209</v>
      </c>
      <c r="F142" s="9" t="s">
        <v>366</v>
      </c>
      <c r="G142" s="9" t="s">
        <v>360</v>
      </c>
      <c r="H142" s="9" t="s">
        <v>361</v>
      </c>
      <c r="I142" s="9" t="s">
        <v>63</v>
      </c>
      <c r="J142" s="9" t="s">
        <v>52</v>
      </c>
      <c r="K142" s="9" t="s">
        <v>53</v>
      </c>
      <c r="L142" s="9" t="s">
        <v>54</v>
      </c>
      <c r="M142" s="10" t="s">
        <v>26</v>
      </c>
      <c r="N142" s="11"/>
      <c r="O142" s="6"/>
      <c r="P142" s="17"/>
      <c r="Q142" s="17"/>
      <c r="R142" s="17"/>
      <c r="S142" s="17"/>
      <c r="T142" s="17"/>
      <c r="U142" s="17"/>
      <c r="V142" s="13">
        <v>30</v>
      </c>
      <c r="W142" s="14">
        <f t="shared" si="14"/>
        <v>0</v>
      </c>
      <c r="X142" s="14"/>
      <c r="Y142" s="14"/>
      <c r="Z142" s="15"/>
      <c r="AA142" s="16"/>
      <c r="AB142" s="13" t="e">
        <f xml:space="preserve"> IF(W142&gt;-1, IF(OR(NOT(ISERROR( SEARCH("-",#REF!))), NOT(ISERROR(SEARCH("-", IF(ISBLANK(Z142),0,Z142))))),FIXED(FIXED( IF(NOT(ISERROR( SEARCH("-",#REF!))), TRIM(LEFT(#REF!, SEARCH("-",#REF!, 1)-1)),#REF!), 2, FALSE) - FIXED(IF(NOT(ISERROR(SEARCH("-", IF(ISBLANK(Z142),0,Z142)))), TRIM(LEFT(IF(ISBLANK(Z142),0,Z142), SEARCH("-", IF(ISBLANK(Z142),0,Z142), 1)-1)), IF(ISBLANK(Z142),0,Z142)), 2, FALSE), 2, FALSE)&amp;" - "&amp;FIXED(FIXED( IF(NOT(ISERROR( SEARCH("-",#REF!))), TRIM(RIGHT(#REF!, SEARCH("-",#REF!, 1)-1)),#REF!), 2, FALSE) - FIXED(IF(NOT(ISERROR(SEARCH("-", IF(ISBLANK(Z142),0,Z142)))), TRIM(RIGHT(IF(ISBLANK(Z142),0,Z142), SEARCH("-", IF(ISBLANK(Z142),0,Z142), 1)-1)), IF(ISBLANK(Z142),0,Z142)), 2, FALSE), 2, FALSE),FIXED(#REF!-IF(ISBLANK(Z142),0,Z142), 2, FALSE)),#REF!)</f>
        <v>#REF!</v>
      </c>
      <c r="AC142" s="13">
        <f t="shared" si="12"/>
        <v>0</v>
      </c>
      <c r="AD142" s="13">
        <f t="shared" si="13"/>
        <v>0</v>
      </c>
      <c r="DZ142">
        <v>26</v>
      </c>
      <c r="EA142">
        <v>65</v>
      </c>
      <c r="EC142">
        <v>26</v>
      </c>
      <c r="ED142">
        <v>65</v>
      </c>
    </row>
    <row r="143" spans="1:138" ht="57.75" customHeight="1" x14ac:dyDescent="0.2">
      <c r="A143" s="7"/>
      <c r="B143" s="9" t="s">
        <v>360</v>
      </c>
      <c r="C143" s="9" t="s">
        <v>361</v>
      </c>
      <c r="D143" s="9" t="s">
        <v>268</v>
      </c>
      <c r="E143" s="9" t="s">
        <v>269</v>
      </c>
      <c r="F143" s="9" t="s">
        <v>367</v>
      </c>
      <c r="G143" s="9" t="s">
        <v>360</v>
      </c>
      <c r="H143" s="9" t="s">
        <v>361</v>
      </c>
      <c r="I143" s="9" t="s">
        <v>63</v>
      </c>
      <c r="J143" s="9" t="s">
        <v>52</v>
      </c>
      <c r="K143" s="9" t="s">
        <v>53</v>
      </c>
      <c r="L143" s="9" t="s">
        <v>54</v>
      </c>
      <c r="M143" s="10" t="s">
        <v>26</v>
      </c>
      <c r="N143" s="11"/>
      <c r="O143" s="6"/>
      <c r="P143" s="17"/>
      <c r="Q143" s="17"/>
      <c r="R143" s="17"/>
      <c r="S143" s="17"/>
      <c r="T143" s="17"/>
      <c r="U143" s="17"/>
      <c r="V143" s="13">
        <v>30</v>
      </c>
      <c r="W143" s="14">
        <f t="shared" si="14"/>
        <v>0</v>
      </c>
      <c r="X143" s="14"/>
      <c r="Y143" s="14"/>
      <c r="Z143" s="15"/>
      <c r="AA143" s="16"/>
      <c r="AB143" s="13" t="e">
        <f xml:space="preserve"> IF(W143&gt;-1, IF(OR(NOT(ISERROR( SEARCH("-",#REF!))), NOT(ISERROR(SEARCH("-", IF(ISBLANK(Z143),0,Z143))))),FIXED(FIXED( IF(NOT(ISERROR( SEARCH("-",#REF!))), TRIM(LEFT(#REF!, SEARCH("-",#REF!, 1)-1)),#REF!), 2, FALSE) - FIXED(IF(NOT(ISERROR(SEARCH("-", IF(ISBLANK(Z143),0,Z143)))), TRIM(LEFT(IF(ISBLANK(Z143),0,Z143), SEARCH("-", IF(ISBLANK(Z143),0,Z143), 1)-1)), IF(ISBLANK(Z143),0,Z143)), 2, FALSE), 2, FALSE)&amp;" - "&amp;FIXED(FIXED( IF(NOT(ISERROR( SEARCH("-",#REF!))), TRIM(RIGHT(#REF!, SEARCH("-",#REF!, 1)-1)),#REF!), 2, FALSE) - FIXED(IF(NOT(ISERROR(SEARCH("-", IF(ISBLANK(Z143),0,Z143)))), TRIM(RIGHT(IF(ISBLANK(Z143),0,Z143), SEARCH("-", IF(ISBLANK(Z143),0,Z143), 1)-1)), IF(ISBLANK(Z143),0,Z143)), 2, FALSE), 2, FALSE),FIXED(#REF!-IF(ISBLANK(Z143),0,Z143), 2, FALSE)),#REF!)</f>
        <v>#REF!</v>
      </c>
      <c r="AC143" s="13">
        <f t="shared" si="12"/>
        <v>0</v>
      </c>
      <c r="AD143" s="13">
        <f t="shared" si="13"/>
        <v>0</v>
      </c>
      <c r="DZ143">
        <v>26</v>
      </c>
      <c r="EA143">
        <v>65</v>
      </c>
      <c r="EC143">
        <v>26</v>
      </c>
      <c r="ED143">
        <v>65</v>
      </c>
    </row>
    <row r="144" spans="1:138" ht="57.75" customHeight="1" x14ac:dyDescent="0.2">
      <c r="A144" s="7"/>
      <c r="B144" s="9" t="s">
        <v>368</v>
      </c>
      <c r="C144" s="9" t="s">
        <v>369</v>
      </c>
      <c r="D144" s="9" t="s">
        <v>60</v>
      </c>
      <c r="E144" s="9" t="s">
        <v>61</v>
      </c>
      <c r="F144" s="9" t="s">
        <v>370</v>
      </c>
      <c r="G144" s="9" t="s">
        <v>368</v>
      </c>
      <c r="H144" s="9" t="s">
        <v>369</v>
      </c>
      <c r="I144" s="9" t="s">
        <v>63</v>
      </c>
      <c r="J144" s="9" t="s">
        <v>52</v>
      </c>
      <c r="K144" s="9" t="s">
        <v>53</v>
      </c>
      <c r="L144" s="9" t="s">
        <v>54</v>
      </c>
      <c r="M144" s="10" t="s">
        <v>26</v>
      </c>
      <c r="N144" s="11"/>
      <c r="O144" s="6"/>
      <c r="P144" s="17"/>
      <c r="Q144" s="17"/>
      <c r="R144" s="17"/>
      <c r="S144" s="17"/>
      <c r="T144" s="17"/>
      <c r="U144" s="17"/>
      <c r="V144" s="13">
        <v>30</v>
      </c>
      <c r="W144" s="14">
        <f t="shared" si="14"/>
        <v>0</v>
      </c>
      <c r="X144" s="14">
        <v>6</v>
      </c>
      <c r="Y144" s="14"/>
      <c r="Z144" s="15"/>
      <c r="AA144" s="16"/>
      <c r="AB144" s="13" t="e">
        <f xml:space="preserve"> IF(W144&gt;-1, IF(OR(NOT(ISERROR( SEARCH("-",#REF!))), NOT(ISERROR(SEARCH("-", IF(ISBLANK(Z144),0,Z144))))),FIXED(FIXED( IF(NOT(ISERROR( SEARCH("-",#REF!))), TRIM(LEFT(#REF!, SEARCH("-",#REF!, 1)-1)),#REF!), 2, FALSE) - FIXED(IF(NOT(ISERROR(SEARCH("-", IF(ISBLANK(Z144),0,Z144)))), TRIM(LEFT(IF(ISBLANK(Z144),0,Z144), SEARCH("-", IF(ISBLANK(Z144),0,Z144), 1)-1)), IF(ISBLANK(Z144),0,Z144)), 2, FALSE), 2, FALSE)&amp;" - "&amp;FIXED(FIXED( IF(NOT(ISERROR( SEARCH("-",#REF!))), TRIM(RIGHT(#REF!, SEARCH("-",#REF!, 1)-1)),#REF!), 2, FALSE) - FIXED(IF(NOT(ISERROR(SEARCH("-", IF(ISBLANK(Z144),0,Z144)))), TRIM(RIGHT(IF(ISBLANK(Z144),0,Z144), SEARCH("-", IF(ISBLANK(Z144),0,Z144), 1)-1)), IF(ISBLANK(Z144),0,Z144)), 2, FALSE), 2, FALSE),FIXED(#REF!-IF(ISBLANK(Z144),0,Z144), 2, FALSE)),#REF!)</f>
        <v>#REF!</v>
      </c>
      <c r="AC144" s="13">
        <f t="shared" si="12"/>
        <v>0</v>
      </c>
      <c r="AD144" s="13">
        <f t="shared" si="13"/>
        <v>0</v>
      </c>
      <c r="DZ144">
        <v>26</v>
      </c>
      <c r="EA144">
        <v>65</v>
      </c>
      <c r="EC144">
        <v>26</v>
      </c>
      <c r="ED144">
        <v>65</v>
      </c>
    </row>
    <row r="145" spans="1:134" ht="57.75" customHeight="1" x14ac:dyDescent="0.2">
      <c r="A145" s="7"/>
      <c r="B145" s="9" t="s">
        <v>368</v>
      </c>
      <c r="C145" s="9" t="s">
        <v>369</v>
      </c>
      <c r="D145" s="9" t="s">
        <v>55</v>
      </c>
      <c r="E145" s="9" t="s">
        <v>56</v>
      </c>
      <c r="F145" s="9" t="s">
        <v>371</v>
      </c>
      <c r="G145" s="9" t="s">
        <v>368</v>
      </c>
      <c r="H145" s="9" t="s">
        <v>369</v>
      </c>
      <c r="I145" s="9" t="s">
        <v>63</v>
      </c>
      <c r="J145" s="9" t="s">
        <v>52</v>
      </c>
      <c r="K145" s="9" t="s">
        <v>53</v>
      </c>
      <c r="L145" s="9" t="s">
        <v>54</v>
      </c>
      <c r="M145" s="10" t="s">
        <v>26</v>
      </c>
      <c r="N145" s="11"/>
      <c r="O145" s="6"/>
      <c r="P145" s="17"/>
      <c r="Q145" s="17"/>
      <c r="R145" s="17"/>
      <c r="S145" s="17"/>
      <c r="T145" s="17"/>
      <c r="U145" s="17"/>
      <c r="V145" s="13">
        <v>30</v>
      </c>
      <c r="W145" s="14">
        <f t="shared" si="14"/>
        <v>0</v>
      </c>
      <c r="X145" s="14">
        <v>6</v>
      </c>
      <c r="Y145" s="14"/>
      <c r="Z145" s="15"/>
      <c r="AA145" s="16"/>
      <c r="AB145" s="13" t="e">
        <f xml:space="preserve"> IF(W145&gt;-1, IF(OR(NOT(ISERROR( SEARCH("-",#REF!))), NOT(ISERROR(SEARCH("-", IF(ISBLANK(Z145),0,Z145))))),FIXED(FIXED( IF(NOT(ISERROR( SEARCH("-",#REF!))), TRIM(LEFT(#REF!, SEARCH("-",#REF!, 1)-1)),#REF!), 2, FALSE) - FIXED(IF(NOT(ISERROR(SEARCH("-", IF(ISBLANK(Z145),0,Z145)))), TRIM(LEFT(IF(ISBLANK(Z145),0,Z145), SEARCH("-", IF(ISBLANK(Z145),0,Z145), 1)-1)), IF(ISBLANK(Z145),0,Z145)), 2, FALSE), 2, FALSE)&amp;" - "&amp;FIXED(FIXED( IF(NOT(ISERROR( SEARCH("-",#REF!))), TRIM(RIGHT(#REF!, SEARCH("-",#REF!, 1)-1)),#REF!), 2, FALSE) - FIXED(IF(NOT(ISERROR(SEARCH("-", IF(ISBLANK(Z145),0,Z145)))), TRIM(RIGHT(IF(ISBLANK(Z145),0,Z145), SEARCH("-", IF(ISBLANK(Z145),0,Z145), 1)-1)), IF(ISBLANK(Z145),0,Z145)), 2, FALSE), 2, FALSE),FIXED(#REF!-IF(ISBLANK(Z145),0,Z145), 2, FALSE)),#REF!)</f>
        <v>#REF!</v>
      </c>
      <c r="AC145" s="13">
        <f t="shared" si="12"/>
        <v>0</v>
      </c>
      <c r="AD145" s="13">
        <f t="shared" si="13"/>
        <v>0</v>
      </c>
      <c r="DZ145">
        <v>26</v>
      </c>
      <c r="EA145">
        <v>65</v>
      </c>
      <c r="EC145">
        <v>26</v>
      </c>
      <c r="ED145">
        <v>65</v>
      </c>
    </row>
    <row r="146" spans="1:134" ht="57.75" customHeight="1" x14ac:dyDescent="0.2">
      <c r="A146" s="7"/>
      <c r="B146" s="9" t="s">
        <v>368</v>
      </c>
      <c r="C146" s="9" t="s">
        <v>369</v>
      </c>
      <c r="D146" s="9" t="s">
        <v>299</v>
      </c>
      <c r="E146" s="9" t="s">
        <v>300</v>
      </c>
      <c r="F146" s="9" t="s">
        <v>372</v>
      </c>
      <c r="G146" s="9" t="s">
        <v>368</v>
      </c>
      <c r="H146" s="9" t="s">
        <v>369</v>
      </c>
      <c r="I146" s="9" t="s">
        <v>63</v>
      </c>
      <c r="J146" s="9" t="s">
        <v>52</v>
      </c>
      <c r="K146" s="9" t="s">
        <v>53</v>
      </c>
      <c r="L146" s="9" t="s">
        <v>54</v>
      </c>
      <c r="M146" s="10" t="s">
        <v>26</v>
      </c>
      <c r="N146" s="11"/>
      <c r="O146" s="6"/>
      <c r="P146" s="17"/>
      <c r="Q146" s="17"/>
      <c r="R146" s="17"/>
      <c r="S146" s="17"/>
      <c r="T146" s="17"/>
      <c r="U146" s="17"/>
      <c r="V146" s="13">
        <v>30</v>
      </c>
      <c r="W146" s="14">
        <f t="shared" si="14"/>
        <v>0</v>
      </c>
      <c r="X146" s="14">
        <v>6</v>
      </c>
      <c r="Y146" s="14"/>
      <c r="Z146" s="15"/>
      <c r="AA146" s="16"/>
      <c r="AB146" s="13" t="e">
        <f xml:space="preserve"> IF(W146&gt;-1, IF(OR(NOT(ISERROR( SEARCH("-",#REF!))), NOT(ISERROR(SEARCH("-", IF(ISBLANK(Z146),0,Z146))))),FIXED(FIXED( IF(NOT(ISERROR( SEARCH("-",#REF!))), TRIM(LEFT(#REF!, SEARCH("-",#REF!, 1)-1)),#REF!), 2, FALSE) - FIXED(IF(NOT(ISERROR(SEARCH("-", IF(ISBLANK(Z146),0,Z146)))), TRIM(LEFT(IF(ISBLANK(Z146),0,Z146), SEARCH("-", IF(ISBLANK(Z146),0,Z146), 1)-1)), IF(ISBLANK(Z146),0,Z146)), 2, FALSE), 2, FALSE)&amp;" - "&amp;FIXED(FIXED( IF(NOT(ISERROR( SEARCH("-",#REF!))), TRIM(RIGHT(#REF!, SEARCH("-",#REF!, 1)-1)),#REF!), 2, FALSE) - FIXED(IF(NOT(ISERROR(SEARCH("-", IF(ISBLANK(Z146),0,Z146)))), TRIM(RIGHT(IF(ISBLANK(Z146),0,Z146), SEARCH("-", IF(ISBLANK(Z146),0,Z146), 1)-1)), IF(ISBLANK(Z146),0,Z146)), 2, FALSE), 2, FALSE),FIXED(#REF!-IF(ISBLANK(Z146),0,Z146), 2, FALSE)),#REF!)</f>
        <v>#REF!</v>
      </c>
      <c r="AC146" s="13">
        <f t="shared" si="12"/>
        <v>0</v>
      </c>
      <c r="AD146" s="13">
        <f t="shared" si="13"/>
        <v>0</v>
      </c>
      <c r="DZ146">
        <v>26</v>
      </c>
      <c r="EA146">
        <v>65</v>
      </c>
      <c r="EC146">
        <v>26</v>
      </c>
      <c r="ED146">
        <v>65</v>
      </c>
    </row>
    <row r="147" spans="1:134" ht="57.75" customHeight="1" x14ac:dyDescent="0.2">
      <c r="A147" s="7"/>
      <c r="B147" s="9" t="s">
        <v>368</v>
      </c>
      <c r="C147" s="9" t="s">
        <v>369</v>
      </c>
      <c r="D147" s="9" t="s">
        <v>268</v>
      </c>
      <c r="E147" s="9" t="s">
        <v>269</v>
      </c>
      <c r="F147" s="9" t="s">
        <v>373</v>
      </c>
      <c r="G147" s="9" t="s">
        <v>368</v>
      </c>
      <c r="H147" s="9" t="s">
        <v>369</v>
      </c>
      <c r="I147" s="9" t="s">
        <v>63</v>
      </c>
      <c r="J147" s="9" t="s">
        <v>52</v>
      </c>
      <c r="K147" s="9" t="s">
        <v>53</v>
      </c>
      <c r="L147" s="9" t="s">
        <v>54</v>
      </c>
      <c r="M147" s="10" t="s">
        <v>26</v>
      </c>
      <c r="N147" s="11"/>
      <c r="O147" s="6"/>
      <c r="P147" s="17"/>
      <c r="Q147" s="17"/>
      <c r="R147" s="17"/>
      <c r="S147" s="17"/>
      <c r="T147" s="17"/>
      <c r="U147" s="17"/>
      <c r="V147" s="13">
        <v>30</v>
      </c>
      <c r="W147" s="14">
        <f t="shared" si="14"/>
        <v>0</v>
      </c>
      <c r="X147" s="14">
        <v>6</v>
      </c>
      <c r="Y147" s="14"/>
      <c r="Z147" s="15"/>
      <c r="AA147" s="16"/>
      <c r="AB147" s="13" t="e">
        <f xml:space="preserve"> IF(W147&gt;-1, IF(OR(NOT(ISERROR( SEARCH("-",#REF!))), NOT(ISERROR(SEARCH("-", IF(ISBLANK(Z147),0,Z147))))),FIXED(FIXED( IF(NOT(ISERROR( SEARCH("-",#REF!))), TRIM(LEFT(#REF!, SEARCH("-",#REF!, 1)-1)),#REF!), 2, FALSE) - FIXED(IF(NOT(ISERROR(SEARCH("-", IF(ISBLANK(Z147),0,Z147)))), TRIM(LEFT(IF(ISBLANK(Z147),0,Z147), SEARCH("-", IF(ISBLANK(Z147),0,Z147), 1)-1)), IF(ISBLANK(Z147),0,Z147)), 2, FALSE), 2, FALSE)&amp;" - "&amp;FIXED(FIXED( IF(NOT(ISERROR( SEARCH("-",#REF!))), TRIM(RIGHT(#REF!, SEARCH("-",#REF!, 1)-1)),#REF!), 2, FALSE) - FIXED(IF(NOT(ISERROR(SEARCH("-", IF(ISBLANK(Z147),0,Z147)))), TRIM(RIGHT(IF(ISBLANK(Z147),0,Z147), SEARCH("-", IF(ISBLANK(Z147),0,Z147), 1)-1)), IF(ISBLANK(Z147),0,Z147)), 2, FALSE), 2, FALSE),FIXED(#REF!-IF(ISBLANK(Z147),0,Z147), 2, FALSE)),#REF!)</f>
        <v>#REF!</v>
      </c>
      <c r="AC147" s="13">
        <f t="shared" si="12"/>
        <v>0</v>
      </c>
      <c r="AD147" s="13">
        <f t="shared" si="13"/>
        <v>0</v>
      </c>
      <c r="DZ147">
        <v>26</v>
      </c>
      <c r="EA147">
        <v>65</v>
      </c>
      <c r="EC147">
        <v>26</v>
      </c>
      <c r="ED147">
        <v>65</v>
      </c>
    </row>
    <row r="148" spans="1:134" ht="57.75" customHeight="1" x14ac:dyDescent="0.2">
      <c r="A148" s="7"/>
      <c r="B148" s="9" t="s">
        <v>368</v>
      </c>
      <c r="C148" s="9" t="s">
        <v>369</v>
      </c>
      <c r="D148" s="9" t="s">
        <v>208</v>
      </c>
      <c r="E148" s="9" t="s">
        <v>209</v>
      </c>
      <c r="F148" s="9" t="s">
        <v>374</v>
      </c>
      <c r="G148" s="9" t="s">
        <v>368</v>
      </c>
      <c r="H148" s="9" t="s">
        <v>369</v>
      </c>
      <c r="I148" s="9" t="s">
        <v>63</v>
      </c>
      <c r="J148" s="9" t="s">
        <v>52</v>
      </c>
      <c r="K148" s="9" t="s">
        <v>53</v>
      </c>
      <c r="L148" s="9" t="s">
        <v>54</v>
      </c>
      <c r="M148" s="10" t="s">
        <v>26</v>
      </c>
      <c r="N148" s="11"/>
      <c r="O148" s="6"/>
      <c r="P148" s="17"/>
      <c r="Q148" s="17"/>
      <c r="R148" s="17"/>
      <c r="S148" s="17"/>
      <c r="T148" s="17"/>
      <c r="U148" s="17"/>
      <c r="V148" s="13">
        <v>30</v>
      </c>
      <c r="W148" s="14">
        <f t="shared" si="14"/>
        <v>0</v>
      </c>
      <c r="X148" s="14">
        <v>6</v>
      </c>
      <c r="Y148" s="14"/>
      <c r="Z148" s="15"/>
      <c r="AA148" s="16"/>
      <c r="AB148" s="13" t="e">
        <f xml:space="preserve"> IF(W148&gt;-1, IF(OR(NOT(ISERROR( SEARCH("-",#REF!))), NOT(ISERROR(SEARCH("-", IF(ISBLANK(Z148),0,Z148))))),FIXED(FIXED( IF(NOT(ISERROR( SEARCH("-",#REF!))), TRIM(LEFT(#REF!, SEARCH("-",#REF!, 1)-1)),#REF!), 2, FALSE) - FIXED(IF(NOT(ISERROR(SEARCH("-", IF(ISBLANK(Z148),0,Z148)))), TRIM(LEFT(IF(ISBLANK(Z148),0,Z148), SEARCH("-", IF(ISBLANK(Z148),0,Z148), 1)-1)), IF(ISBLANK(Z148),0,Z148)), 2, FALSE), 2, FALSE)&amp;" - "&amp;FIXED(FIXED( IF(NOT(ISERROR( SEARCH("-",#REF!))), TRIM(RIGHT(#REF!, SEARCH("-",#REF!, 1)-1)),#REF!), 2, FALSE) - FIXED(IF(NOT(ISERROR(SEARCH("-", IF(ISBLANK(Z148),0,Z148)))), TRIM(RIGHT(IF(ISBLANK(Z148),0,Z148), SEARCH("-", IF(ISBLANK(Z148),0,Z148), 1)-1)), IF(ISBLANK(Z148),0,Z148)), 2, FALSE), 2, FALSE),FIXED(#REF!-IF(ISBLANK(Z148),0,Z148), 2, FALSE)),#REF!)</f>
        <v>#REF!</v>
      </c>
      <c r="AC148" s="13">
        <f t="shared" si="12"/>
        <v>0</v>
      </c>
      <c r="AD148" s="13">
        <f t="shared" si="13"/>
        <v>0</v>
      </c>
      <c r="DZ148">
        <v>26</v>
      </c>
      <c r="EA148">
        <v>65</v>
      </c>
      <c r="EC148">
        <v>26</v>
      </c>
      <c r="ED148">
        <v>65</v>
      </c>
    </row>
    <row r="149" spans="1:134" ht="57.75" customHeight="1" x14ac:dyDescent="0.2">
      <c r="A149" s="7"/>
      <c r="B149" s="9" t="s">
        <v>368</v>
      </c>
      <c r="C149" s="9" t="s">
        <v>369</v>
      </c>
      <c r="D149" s="9" t="s">
        <v>204</v>
      </c>
      <c r="E149" s="9" t="s">
        <v>205</v>
      </c>
      <c r="F149" s="9" t="s">
        <v>375</v>
      </c>
      <c r="G149" s="9" t="s">
        <v>368</v>
      </c>
      <c r="H149" s="9" t="s">
        <v>369</v>
      </c>
      <c r="I149" s="9" t="s">
        <v>63</v>
      </c>
      <c r="J149" s="9" t="s">
        <v>52</v>
      </c>
      <c r="K149" s="9" t="s">
        <v>53</v>
      </c>
      <c r="L149" s="9" t="s">
        <v>54</v>
      </c>
      <c r="M149" s="10" t="s">
        <v>26</v>
      </c>
      <c r="N149" s="11"/>
      <c r="O149" s="6"/>
      <c r="P149" s="17"/>
      <c r="Q149" s="17"/>
      <c r="R149" s="17"/>
      <c r="S149" s="17"/>
      <c r="T149" s="17"/>
      <c r="U149" s="17"/>
      <c r="V149" s="13">
        <v>30</v>
      </c>
      <c r="W149" s="14">
        <f t="shared" si="14"/>
        <v>0</v>
      </c>
      <c r="X149" s="14">
        <v>6</v>
      </c>
      <c r="Y149" s="14"/>
      <c r="Z149" s="15"/>
      <c r="AA149" s="16"/>
      <c r="AB149" s="13" t="e">
        <f xml:space="preserve"> IF(W149&gt;-1, IF(OR(NOT(ISERROR( SEARCH("-",#REF!))), NOT(ISERROR(SEARCH("-", IF(ISBLANK(Z149),0,Z149))))),FIXED(FIXED( IF(NOT(ISERROR( SEARCH("-",#REF!))), TRIM(LEFT(#REF!, SEARCH("-",#REF!, 1)-1)),#REF!), 2, FALSE) - FIXED(IF(NOT(ISERROR(SEARCH("-", IF(ISBLANK(Z149),0,Z149)))), TRIM(LEFT(IF(ISBLANK(Z149),0,Z149), SEARCH("-", IF(ISBLANK(Z149),0,Z149), 1)-1)), IF(ISBLANK(Z149),0,Z149)), 2, FALSE), 2, FALSE)&amp;" - "&amp;FIXED(FIXED( IF(NOT(ISERROR( SEARCH("-",#REF!))), TRIM(RIGHT(#REF!, SEARCH("-",#REF!, 1)-1)),#REF!), 2, FALSE) - FIXED(IF(NOT(ISERROR(SEARCH("-", IF(ISBLANK(Z149),0,Z149)))), TRIM(RIGHT(IF(ISBLANK(Z149),0,Z149), SEARCH("-", IF(ISBLANK(Z149),0,Z149), 1)-1)), IF(ISBLANK(Z149),0,Z149)), 2, FALSE), 2, FALSE),FIXED(#REF!-IF(ISBLANK(Z149),0,Z149), 2, FALSE)),#REF!)</f>
        <v>#REF!</v>
      </c>
      <c r="AC149" s="13">
        <f t="shared" si="12"/>
        <v>0</v>
      </c>
      <c r="AD149" s="13">
        <f t="shared" si="13"/>
        <v>0</v>
      </c>
      <c r="DZ149">
        <v>26</v>
      </c>
      <c r="EA149">
        <v>65</v>
      </c>
      <c r="EC149">
        <v>26</v>
      </c>
      <c r="ED149">
        <v>65</v>
      </c>
    </row>
    <row r="150" spans="1:134" ht="57.75" customHeight="1" x14ac:dyDescent="0.2">
      <c r="A150" s="7"/>
      <c r="B150" s="9" t="s">
        <v>313</v>
      </c>
      <c r="C150" s="9" t="s">
        <v>314</v>
      </c>
      <c r="D150" s="9" t="s">
        <v>60</v>
      </c>
      <c r="E150" s="9" t="s">
        <v>61</v>
      </c>
      <c r="F150" s="9" t="s">
        <v>315</v>
      </c>
      <c r="G150" s="9" t="s">
        <v>313</v>
      </c>
      <c r="H150" s="9" t="s">
        <v>314</v>
      </c>
      <c r="I150" s="9" t="s">
        <v>63</v>
      </c>
      <c r="J150" s="9" t="s">
        <v>52</v>
      </c>
      <c r="K150" s="9" t="s">
        <v>53</v>
      </c>
      <c r="L150" s="9" t="s">
        <v>54</v>
      </c>
      <c r="M150" s="10" t="s">
        <v>95</v>
      </c>
      <c r="N150" s="11"/>
      <c r="O150" s="34"/>
      <c r="P150" s="35"/>
      <c r="Q150" s="35"/>
      <c r="R150" s="35"/>
      <c r="S150" s="35"/>
      <c r="T150" s="35"/>
      <c r="U150" s="35"/>
      <c r="V150" s="13">
        <v>350</v>
      </c>
      <c r="W150" s="14">
        <f t="shared" si="14"/>
        <v>0</v>
      </c>
      <c r="X150" s="14"/>
      <c r="Y150" s="14"/>
      <c r="Z150" s="15"/>
      <c r="AA150" s="16"/>
      <c r="AB150" s="13" t="e">
        <f xml:space="preserve"> IF(W150&gt;-1, IF(OR(NOT(ISERROR( SEARCH("-",#REF!))), NOT(ISERROR(SEARCH("-", IF(ISBLANK(Z150),0,Z150))))),FIXED(FIXED( IF(NOT(ISERROR( SEARCH("-",#REF!))), TRIM(LEFT(#REF!, SEARCH("-",#REF!, 1)-1)),#REF!), 2, FALSE) - FIXED(IF(NOT(ISERROR(SEARCH("-", IF(ISBLANK(Z150),0,Z150)))), TRIM(LEFT(IF(ISBLANK(Z150),0,Z150), SEARCH("-", IF(ISBLANK(Z150),0,Z150), 1)-1)), IF(ISBLANK(Z150),0,Z150)), 2, FALSE), 2, FALSE)&amp;" - "&amp;FIXED(FIXED( IF(NOT(ISERROR( SEARCH("-",#REF!))), TRIM(RIGHT(#REF!, SEARCH("-",#REF!, 1)-1)),#REF!), 2, FALSE) - FIXED(IF(NOT(ISERROR(SEARCH("-", IF(ISBLANK(Z150),0,Z150)))), TRIM(RIGHT(IF(ISBLANK(Z150),0,Z150), SEARCH("-", IF(ISBLANK(Z150),0,Z150), 1)-1)), IF(ISBLANK(Z150),0,Z150)), 2, FALSE), 2, FALSE),FIXED(#REF!-IF(ISBLANK(Z150),0,Z150), 2, FALSE)),#REF!)</f>
        <v>#REF!</v>
      </c>
      <c r="AC150" s="13">
        <f t="shared" ref="AC150:AC156" si="15">SUM(P150*EC150,Q150*EE150,R150*EG150,S150*EI150,T150*EK150,U150*EM150,N150*DZ150)*(1-AA150)</f>
        <v>0</v>
      </c>
      <c r="AD150" s="13">
        <f t="shared" ref="AD150:AD156" si="16">SUM(P150*ED150,Q150*EF150,R150*EH150,S150*EJ150,T150*EL150,U150*EN150,N150*EA150)</f>
        <v>0</v>
      </c>
      <c r="DZ150">
        <v>26</v>
      </c>
      <c r="EA150">
        <v>65</v>
      </c>
      <c r="EC150">
        <v>26</v>
      </c>
      <c r="ED150">
        <v>65</v>
      </c>
    </row>
    <row r="151" spans="1:134" ht="57.75" customHeight="1" x14ac:dyDescent="0.2">
      <c r="A151" s="7"/>
      <c r="B151" s="9" t="s">
        <v>313</v>
      </c>
      <c r="C151" s="9" t="s">
        <v>314</v>
      </c>
      <c r="D151" s="9" t="s">
        <v>55</v>
      </c>
      <c r="E151" s="9" t="s">
        <v>56</v>
      </c>
      <c r="F151" s="9" t="s">
        <v>316</v>
      </c>
      <c r="G151" s="9" t="s">
        <v>313</v>
      </c>
      <c r="H151" s="9" t="s">
        <v>314</v>
      </c>
      <c r="I151" s="9" t="s">
        <v>63</v>
      </c>
      <c r="J151" s="9" t="s">
        <v>52</v>
      </c>
      <c r="K151" s="9" t="s">
        <v>53</v>
      </c>
      <c r="L151" s="9" t="s">
        <v>54</v>
      </c>
      <c r="M151" s="10" t="s">
        <v>95</v>
      </c>
      <c r="N151" s="11"/>
      <c r="O151" s="34"/>
      <c r="P151" s="35"/>
      <c r="Q151" s="35"/>
      <c r="R151" s="35"/>
      <c r="S151" s="35"/>
      <c r="T151" s="35"/>
      <c r="U151" s="35"/>
      <c r="V151" s="13">
        <v>350</v>
      </c>
      <c r="W151" s="14">
        <f t="shared" si="14"/>
        <v>0</v>
      </c>
      <c r="X151" s="14"/>
      <c r="Y151" s="14"/>
      <c r="Z151" s="15"/>
      <c r="AA151" s="16"/>
      <c r="AB151" s="13" t="e">
        <f xml:space="preserve"> IF(W151&gt;-1, IF(OR(NOT(ISERROR( SEARCH("-",#REF!))), NOT(ISERROR(SEARCH("-", IF(ISBLANK(Z151),0,Z151))))),FIXED(FIXED( IF(NOT(ISERROR( SEARCH("-",#REF!))), TRIM(LEFT(#REF!, SEARCH("-",#REF!, 1)-1)),#REF!), 2, FALSE) - FIXED(IF(NOT(ISERROR(SEARCH("-", IF(ISBLANK(Z151),0,Z151)))), TRIM(LEFT(IF(ISBLANK(Z151),0,Z151), SEARCH("-", IF(ISBLANK(Z151),0,Z151), 1)-1)), IF(ISBLANK(Z151),0,Z151)), 2, FALSE), 2, FALSE)&amp;" - "&amp;FIXED(FIXED( IF(NOT(ISERROR( SEARCH("-",#REF!))), TRIM(RIGHT(#REF!, SEARCH("-",#REF!, 1)-1)),#REF!), 2, FALSE) - FIXED(IF(NOT(ISERROR(SEARCH("-", IF(ISBLANK(Z151),0,Z151)))), TRIM(RIGHT(IF(ISBLANK(Z151),0,Z151), SEARCH("-", IF(ISBLANK(Z151),0,Z151), 1)-1)), IF(ISBLANK(Z151),0,Z151)), 2, FALSE), 2, FALSE),FIXED(#REF!-IF(ISBLANK(Z151),0,Z151), 2, FALSE)),#REF!)</f>
        <v>#REF!</v>
      </c>
      <c r="AC151" s="13">
        <f t="shared" si="15"/>
        <v>0</v>
      </c>
      <c r="AD151" s="13">
        <f t="shared" si="16"/>
        <v>0</v>
      </c>
      <c r="DZ151">
        <v>26</v>
      </c>
      <c r="EA151">
        <v>65</v>
      </c>
      <c r="EC151">
        <v>26</v>
      </c>
      <c r="ED151">
        <v>65</v>
      </c>
    </row>
    <row r="152" spans="1:134" ht="57.75" customHeight="1" x14ac:dyDescent="0.2">
      <c r="A152" s="7"/>
      <c r="B152" s="9" t="s">
        <v>313</v>
      </c>
      <c r="C152" s="9" t="s">
        <v>314</v>
      </c>
      <c r="D152" s="9" t="s">
        <v>299</v>
      </c>
      <c r="E152" s="9" t="s">
        <v>300</v>
      </c>
      <c r="F152" s="9" t="s">
        <v>317</v>
      </c>
      <c r="G152" s="9" t="s">
        <v>313</v>
      </c>
      <c r="H152" s="9" t="s">
        <v>314</v>
      </c>
      <c r="I152" s="9" t="s">
        <v>63</v>
      </c>
      <c r="J152" s="9" t="s">
        <v>52</v>
      </c>
      <c r="K152" s="9" t="s">
        <v>53</v>
      </c>
      <c r="L152" s="9" t="s">
        <v>54</v>
      </c>
      <c r="M152" s="10" t="s">
        <v>95</v>
      </c>
      <c r="N152" s="11"/>
      <c r="O152" s="34"/>
      <c r="P152" s="35"/>
      <c r="Q152" s="35"/>
      <c r="R152" s="35"/>
      <c r="S152" s="35"/>
      <c r="T152" s="35"/>
      <c r="U152" s="35"/>
      <c r="V152" s="13">
        <v>350</v>
      </c>
      <c r="W152" s="14">
        <f t="shared" si="14"/>
        <v>0</v>
      </c>
      <c r="X152" s="14"/>
      <c r="Y152" s="14"/>
      <c r="Z152" s="15"/>
      <c r="AA152" s="16"/>
      <c r="AB152" s="13" t="e">
        <f xml:space="preserve"> IF(W152&gt;-1, IF(OR(NOT(ISERROR( SEARCH("-",#REF!))), NOT(ISERROR(SEARCH("-", IF(ISBLANK(Z152),0,Z152))))),FIXED(FIXED( IF(NOT(ISERROR( SEARCH("-",#REF!))), TRIM(LEFT(#REF!, SEARCH("-",#REF!, 1)-1)),#REF!), 2, FALSE) - FIXED(IF(NOT(ISERROR(SEARCH("-", IF(ISBLANK(Z152),0,Z152)))), TRIM(LEFT(IF(ISBLANK(Z152),0,Z152), SEARCH("-", IF(ISBLANK(Z152),0,Z152), 1)-1)), IF(ISBLANK(Z152),0,Z152)), 2, FALSE), 2, FALSE)&amp;" - "&amp;FIXED(FIXED( IF(NOT(ISERROR( SEARCH("-",#REF!))), TRIM(RIGHT(#REF!, SEARCH("-",#REF!, 1)-1)),#REF!), 2, FALSE) - FIXED(IF(NOT(ISERROR(SEARCH("-", IF(ISBLANK(Z152),0,Z152)))), TRIM(RIGHT(IF(ISBLANK(Z152),0,Z152), SEARCH("-", IF(ISBLANK(Z152),0,Z152), 1)-1)), IF(ISBLANK(Z152),0,Z152)), 2, FALSE), 2, FALSE),FIXED(#REF!-IF(ISBLANK(Z152),0,Z152), 2, FALSE)),#REF!)</f>
        <v>#REF!</v>
      </c>
      <c r="AC152" s="13">
        <f t="shared" si="15"/>
        <v>0</v>
      </c>
      <c r="AD152" s="13">
        <f t="shared" si="16"/>
        <v>0</v>
      </c>
      <c r="DZ152">
        <v>26</v>
      </c>
      <c r="EA152">
        <v>65</v>
      </c>
      <c r="EC152">
        <v>26</v>
      </c>
      <c r="ED152">
        <v>65</v>
      </c>
    </row>
    <row r="153" spans="1:134" ht="57.75" customHeight="1" x14ac:dyDescent="0.2">
      <c r="A153" s="7"/>
      <c r="B153" s="9" t="s">
        <v>313</v>
      </c>
      <c r="C153" s="9" t="s">
        <v>314</v>
      </c>
      <c r="D153" s="9" t="s">
        <v>268</v>
      </c>
      <c r="E153" s="9" t="s">
        <v>269</v>
      </c>
      <c r="F153" s="9" t="s">
        <v>318</v>
      </c>
      <c r="G153" s="9" t="s">
        <v>313</v>
      </c>
      <c r="H153" s="9" t="s">
        <v>314</v>
      </c>
      <c r="I153" s="9" t="s">
        <v>63</v>
      </c>
      <c r="J153" s="9" t="s">
        <v>52</v>
      </c>
      <c r="K153" s="9" t="s">
        <v>53</v>
      </c>
      <c r="L153" s="9" t="s">
        <v>54</v>
      </c>
      <c r="M153" s="10" t="s">
        <v>95</v>
      </c>
      <c r="N153" s="11"/>
      <c r="O153" s="34"/>
      <c r="P153" s="35"/>
      <c r="Q153" s="35"/>
      <c r="R153" s="35"/>
      <c r="S153" s="35"/>
      <c r="T153" s="35"/>
      <c r="U153" s="35"/>
      <c r="V153" s="13">
        <v>350</v>
      </c>
      <c r="W153" s="14">
        <f t="shared" si="14"/>
        <v>0</v>
      </c>
      <c r="X153" s="14"/>
      <c r="Y153" s="14"/>
      <c r="Z153" s="15"/>
      <c r="AA153" s="16"/>
      <c r="AB153" s="13" t="e">
        <f xml:space="preserve"> IF(W153&gt;-1, IF(OR(NOT(ISERROR( SEARCH("-",#REF!))), NOT(ISERROR(SEARCH("-", IF(ISBLANK(Z153),0,Z153))))),FIXED(FIXED( IF(NOT(ISERROR( SEARCH("-",#REF!))), TRIM(LEFT(#REF!, SEARCH("-",#REF!, 1)-1)),#REF!), 2, FALSE) - FIXED(IF(NOT(ISERROR(SEARCH("-", IF(ISBLANK(Z153),0,Z153)))), TRIM(LEFT(IF(ISBLANK(Z153),0,Z153), SEARCH("-", IF(ISBLANK(Z153),0,Z153), 1)-1)), IF(ISBLANK(Z153),0,Z153)), 2, FALSE), 2, FALSE)&amp;" - "&amp;FIXED(FIXED( IF(NOT(ISERROR( SEARCH("-",#REF!))), TRIM(RIGHT(#REF!, SEARCH("-",#REF!, 1)-1)),#REF!), 2, FALSE) - FIXED(IF(NOT(ISERROR(SEARCH("-", IF(ISBLANK(Z153),0,Z153)))), TRIM(RIGHT(IF(ISBLANK(Z153),0,Z153), SEARCH("-", IF(ISBLANK(Z153),0,Z153), 1)-1)), IF(ISBLANK(Z153),0,Z153)), 2, FALSE), 2, FALSE),FIXED(#REF!-IF(ISBLANK(Z153),0,Z153), 2, FALSE)),#REF!)</f>
        <v>#REF!</v>
      </c>
      <c r="AC153" s="13">
        <f t="shared" si="15"/>
        <v>0</v>
      </c>
      <c r="AD153" s="13">
        <f t="shared" si="16"/>
        <v>0</v>
      </c>
      <c r="DZ153">
        <v>12</v>
      </c>
      <c r="EA153">
        <v>30</v>
      </c>
      <c r="EC153">
        <v>12</v>
      </c>
      <c r="ED153">
        <v>30</v>
      </c>
    </row>
    <row r="154" spans="1:134" ht="57.75" customHeight="1" x14ac:dyDescent="0.2">
      <c r="A154" s="7"/>
      <c r="B154" s="9" t="s">
        <v>313</v>
      </c>
      <c r="C154" s="9" t="s">
        <v>314</v>
      </c>
      <c r="D154" s="9" t="s">
        <v>208</v>
      </c>
      <c r="E154" s="9" t="s">
        <v>209</v>
      </c>
      <c r="F154" s="9" t="s">
        <v>319</v>
      </c>
      <c r="G154" s="9" t="s">
        <v>313</v>
      </c>
      <c r="H154" s="9" t="s">
        <v>314</v>
      </c>
      <c r="I154" s="9" t="s">
        <v>63</v>
      </c>
      <c r="J154" s="9" t="s">
        <v>52</v>
      </c>
      <c r="K154" s="9" t="s">
        <v>53</v>
      </c>
      <c r="L154" s="9" t="s">
        <v>54</v>
      </c>
      <c r="M154" s="10" t="s">
        <v>95</v>
      </c>
      <c r="N154" s="11"/>
      <c r="O154" s="34"/>
      <c r="P154" s="35"/>
      <c r="Q154" s="35"/>
      <c r="R154" s="35"/>
      <c r="S154" s="35"/>
      <c r="T154" s="35"/>
      <c r="U154" s="35"/>
      <c r="V154" s="13">
        <v>350</v>
      </c>
      <c r="W154" s="14">
        <f t="shared" si="14"/>
        <v>0</v>
      </c>
      <c r="X154" s="14"/>
      <c r="Y154" s="14"/>
      <c r="Z154" s="15"/>
      <c r="AA154" s="16"/>
      <c r="AB154" s="13" t="e">
        <f xml:space="preserve"> IF(W154&gt;-1, IF(OR(NOT(ISERROR( SEARCH("-",#REF!))), NOT(ISERROR(SEARCH("-", IF(ISBLANK(Z154),0,Z154))))),FIXED(FIXED( IF(NOT(ISERROR( SEARCH("-",#REF!))), TRIM(LEFT(#REF!, SEARCH("-",#REF!, 1)-1)),#REF!), 2, FALSE) - FIXED(IF(NOT(ISERROR(SEARCH("-", IF(ISBLANK(Z154),0,Z154)))), TRIM(LEFT(IF(ISBLANK(Z154),0,Z154), SEARCH("-", IF(ISBLANK(Z154),0,Z154), 1)-1)), IF(ISBLANK(Z154),0,Z154)), 2, FALSE), 2, FALSE)&amp;" - "&amp;FIXED(FIXED( IF(NOT(ISERROR( SEARCH("-",#REF!))), TRIM(RIGHT(#REF!, SEARCH("-",#REF!, 1)-1)),#REF!), 2, FALSE) - FIXED(IF(NOT(ISERROR(SEARCH("-", IF(ISBLANK(Z154),0,Z154)))), TRIM(RIGHT(IF(ISBLANK(Z154),0,Z154), SEARCH("-", IF(ISBLANK(Z154),0,Z154), 1)-1)), IF(ISBLANK(Z154),0,Z154)), 2, FALSE), 2, FALSE),FIXED(#REF!-IF(ISBLANK(Z154),0,Z154), 2, FALSE)),#REF!)</f>
        <v>#REF!</v>
      </c>
      <c r="AC154" s="13">
        <f t="shared" si="15"/>
        <v>0</v>
      </c>
      <c r="AD154" s="13">
        <f t="shared" si="16"/>
        <v>0</v>
      </c>
      <c r="DZ154">
        <v>12</v>
      </c>
      <c r="EA154">
        <v>30</v>
      </c>
      <c r="EC154">
        <v>12</v>
      </c>
      <c r="ED154">
        <v>30</v>
      </c>
    </row>
    <row r="155" spans="1:134" ht="57.75" customHeight="1" x14ac:dyDescent="0.2">
      <c r="A155" s="7"/>
      <c r="B155" s="9" t="s">
        <v>313</v>
      </c>
      <c r="C155" s="9" t="s">
        <v>314</v>
      </c>
      <c r="D155" s="9" t="s">
        <v>204</v>
      </c>
      <c r="E155" s="9" t="s">
        <v>205</v>
      </c>
      <c r="F155" s="9" t="s">
        <v>320</v>
      </c>
      <c r="G155" s="9" t="s">
        <v>313</v>
      </c>
      <c r="H155" s="9" t="s">
        <v>314</v>
      </c>
      <c r="I155" s="9" t="s">
        <v>63</v>
      </c>
      <c r="J155" s="9" t="s">
        <v>52</v>
      </c>
      <c r="K155" s="9" t="s">
        <v>53</v>
      </c>
      <c r="L155" s="9" t="s">
        <v>54</v>
      </c>
      <c r="M155" s="10" t="s">
        <v>95</v>
      </c>
      <c r="N155" s="11"/>
      <c r="O155" s="34"/>
      <c r="P155" s="35"/>
      <c r="Q155" s="35"/>
      <c r="R155" s="35"/>
      <c r="S155" s="35"/>
      <c r="T155" s="35"/>
      <c r="U155" s="35"/>
      <c r="V155" s="13">
        <v>350</v>
      </c>
      <c r="W155" s="14">
        <f t="shared" si="14"/>
        <v>0</v>
      </c>
      <c r="X155" s="14"/>
      <c r="Y155" s="14"/>
      <c r="Z155" s="15"/>
      <c r="AA155" s="16"/>
      <c r="AB155" s="13" t="e">
        <f xml:space="preserve"> IF(W155&gt;-1, IF(OR(NOT(ISERROR( SEARCH("-",#REF!))), NOT(ISERROR(SEARCH("-", IF(ISBLANK(Z155),0,Z155))))),FIXED(FIXED( IF(NOT(ISERROR( SEARCH("-",#REF!))), TRIM(LEFT(#REF!, SEARCH("-",#REF!, 1)-1)),#REF!), 2, FALSE) - FIXED(IF(NOT(ISERROR(SEARCH("-", IF(ISBLANK(Z155),0,Z155)))), TRIM(LEFT(IF(ISBLANK(Z155),0,Z155), SEARCH("-", IF(ISBLANK(Z155),0,Z155), 1)-1)), IF(ISBLANK(Z155),0,Z155)), 2, FALSE), 2, FALSE)&amp;" - "&amp;FIXED(FIXED( IF(NOT(ISERROR( SEARCH("-",#REF!))), TRIM(RIGHT(#REF!, SEARCH("-",#REF!, 1)-1)),#REF!), 2, FALSE) - FIXED(IF(NOT(ISERROR(SEARCH("-", IF(ISBLANK(Z155),0,Z155)))), TRIM(RIGHT(IF(ISBLANK(Z155),0,Z155), SEARCH("-", IF(ISBLANK(Z155),0,Z155), 1)-1)), IF(ISBLANK(Z155),0,Z155)), 2, FALSE), 2, FALSE),FIXED(#REF!-IF(ISBLANK(Z155),0,Z155), 2, FALSE)),#REF!)</f>
        <v>#REF!</v>
      </c>
      <c r="AC155" s="13">
        <f t="shared" si="15"/>
        <v>0</v>
      </c>
      <c r="AD155" s="13">
        <f t="shared" si="16"/>
        <v>0</v>
      </c>
      <c r="DZ155">
        <v>12</v>
      </c>
      <c r="EA155">
        <v>30</v>
      </c>
      <c r="EC155">
        <v>12</v>
      </c>
      <c r="ED155">
        <v>30</v>
      </c>
    </row>
    <row r="156" spans="1:134" ht="57.75" customHeight="1" x14ac:dyDescent="0.2">
      <c r="A156" s="7"/>
      <c r="B156" s="9" t="s">
        <v>321</v>
      </c>
      <c r="C156" s="9" t="s">
        <v>322</v>
      </c>
      <c r="D156" s="9" t="s">
        <v>299</v>
      </c>
      <c r="E156" s="9" t="s">
        <v>300</v>
      </c>
      <c r="F156" s="9" t="s">
        <v>323</v>
      </c>
      <c r="G156" s="9" t="s">
        <v>321</v>
      </c>
      <c r="H156" s="9" t="s">
        <v>322</v>
      </c>
      <c r="I156" s="9" t="s">
        <v>63</v>
      </c>
      <c r="J156" s="9" t="s">
        <v>52</v>
      </c>
      <c r="K156" s="9" t="s">
        <v>53</v>
      </c>
      <c r="L156" s="9" t="s">
        <v>54</v>
      </c>
      <c r="M156" s="10" t="s">
        <v>95</v>
      </c>
      <c r="N156" s="11"/>
      <c r="O156" s="34"/>
      <c r="P156" s="35"/>
      <c r="Q156" s="35"/>
      <c r="R156" s="35"/>
      <c r="S156" s="35"/>
      <c r="T156" s="35"/>
      <c r="U156" s="35"/>
      <c r="V156" s="13">
        <v>320</v>
      </c>
      <c r="W156" s="14">
        <f t="shared" si="14"/>
        <v>0</v>
      </c>
      <c r="X156" s="14"/>
      <c r="Y156" s="14"/>
      <c r="Z156" s="15"/>
      <c r="AA156" s="16"/>
      <c r="AB156" s="13" t="e">
        <f xml:space="preserve"> IF(W156&gt;-1, IF(OR(NOT(ISERROR( SEARCH("-",#REF!))), NOT(ISERROR(SEARCH("-", IF(ISBLANK(Z156),0,Z156))))),FIXED(FIXED( IF(NOT(ISERROR( SEARCH("-",#REF!))), TRIM(LEFT(#REF!, SEARCH("-",#REF!, 1)-1)),#REF!), 2, FALSE) - FIXED(IF(NOT(ISERROR(SEARCH("-", IF(ISBLANK(Z156),0,Z156)))), TRIM(LEFT(IF(ISBLANK(Z156),0,Z156), SEARCH("-", IF(ISBLANK(Z156),0,Z156), 1)-1)), IF(ISBLANK(Z156),0,Z156)), 2, FALSE), 2, FALSE)&amp;" - "&amp;FIXED(FIXED( IF(NOT(ISERROR( SEARCH("-",#REF!))), TRIM(RIGHT(#REF!, SEARCH("-",#REF!, 1)-1)),#REF!), 2, FALSE) - FIXED(IF(NOT(ISERROR(SEARCH("-", IF(ISBLANK(Z156),0,Z156)))), TRIM(RIGHT(IF(ISBLANK(Z156),0,Z156), SEARCH("-", IF(ISBLANK(Z156),0,Z156), 1)-1)), IF(ISBLANK(Z156),0,Z156)), 2, FALSE), 2, FALSE),FIXED(#REF!-IF(ISBLANK(Z156),0,Z156), 2, FALSE)),#REF!)</f>
        <v>#REF!</v>
      </c>
      <c r="AC156" s="13">
        <f t="shared" si="15"/>
        <v>0</v>
      </c>
      <c r="AD156" s="13">
        <f t="shared" si="16"/>
        <v>0</v>
      </c>
      <c r="DZ156">
        <v>12</v>
      </c>
      <c r="EA156">
        <v>30</v>
      </c>
      <c r="EC156">
        <v>12</v>
      </c>
      <c r="ED156">
        <v>30</v>
      </c>
    </row>
    <row r="157" spans="1:134" ht="57.75" customHeight="1" x14ac:dyDescent="0.2">
      <c r="A157" s="7"/>
      <c r="B157" s="9" t="s">
        <v>340</v>
      </c>
      <c r="C157" s="9" t="s">
        <v>341</v>
      </c>
      <c r="D157" s="9" t="s">
        <v>55</v>
      </c>
      <c r="E157" s="9" t="s">
        <v>56</v>
      </c>
      <c r="F157" s="9" t="s">
        <v>342</v>
      </c>
      <c r="G157" s="9" t="s">
        <v>340</v>
      </c>
      <c r="H157" s="9" t="s">
        <v>341</v>
      </c>
      <c r="I157" s="9" t="s">
        <v>156</v>
      </c>
      <c r="J157" s="9" t="s">
        <v>52</v>
      </c>
      <c r="K157" s="9" t="s">
        <v>53</v>
      </c>
      <c r="L157" s="9" t="s">
        <v>54</v>
      </c>
      <c r="M157" s="10" t="s">
        <v>157</v>
      </c>
      <c r="N157" s="11"/>
      <c r="O157" s="34"/>
      <c r="P157" s="17"/>
      <c r="Q157" s="35"/>
      <c r="R157" s="35"/>
      <c r="S157" s="35"/>
      <c r="T157" s="17"/>
      <c r="U157" s="17"/>
      <c r="V157" s="13">
        <v>95</v>
      </c>
      <c r="W157" s="14">
        <f t="shared" si="14"/>
        <v>0</v>
      </c>
      <c r="X157" s="14"/>
      <c r="Y157" s="14"/>
      <c r="Z157" s="15"/>
      <c r="AA157" s="16"/>
      <c r="AB157" s="13" t="e">
        <f xml:space="preserve"> IF(W157&gt;-1, IF(OR(NOT(ISERROR( SEARCH("-",#REF!))), NOT(ISERROR(SEARCH("-", IF(ISBLANK(Z157),0,Z157))))),FIXED(FIXED( IF(NOT(ISERROR( SEARCH("-",#REF!))), TRIM(LEFT(#REF!, SEARCH("-",#REF!, 1)-1)),#REF!), 2, FALSE) - FIXED(IF(NOT(ISERROR(SEARCH("-", IF(ISBLANK(Z157),0,Z157)))), TRIM(LEFT(IF(ISBLANK(Z157),0,Z157), SEARCH("-", IF(ISBLANK(Z157),0,Z157), 1)-1)), IF(ISBLANK(Z157),0,Z157)), 2, FALSE), 2, FALSE)&amp;" - "&amp;FIXED(FIXED( IF(NOT(ISERROR( SEARCH("-",#REF!))), TRIM(RIGHT(#REF!, SEARCH("-",#REF!, 1)-1)),#REF!), 2, FALSE) - FIXED(IF(NOT(ISERROR(SEARCH("-", IF(ISBLANK(Z157),0,Z157)))), TRIM(RIGHT(IF(ISBLANK(Z157),0,Z157), SEARCH("-", IF(ISBLANK(Z157),0,Z157), 1)-1)), IF(ISBLANK(Z157),0,Z157)), 2, FALSE), 2, FALSE),FIXED(#REF!-IF(ISBLANK(Z157),0,Z157), 2, FALSE)),#REF!)</f>
        <v>#REF!</v>
      </c>
      <c r="AC157" s="13">
        <f>SUM(Q157*EC157,R157*EE157,S157*EG157,N157*DZ157)*(1-AA157)</f>
        <v>0</v>
      </c>
      <c r="AD157" s="13">
        <f>SUM(Q157*ED157,R157*EF157,S157*EH157,N157*EA157)</f>
        <v>0</v>
      </c>
      <c r="DZ157">
        <v>12</v>
      </c>
      <c r="EA157">
        <v>30</v>
      </c>
      <c r="EC157">
        <v>12</v>
      </c>
      <c r="ED157">
        <v>30</v>
      </c>
    </row>
    <row r="158" spans="1:134" ht="57.75" customHeight="1" x14ac:dyDescent="0.2">
      <c r="A158" s="7"/>
      <c r="B158" s="9" t="s">
        <v>340</v>
      </c>
      <c r="C158" s="9" t="s">
        <v>341</v>
      </c>
      <c r="D158" s="9" t="s">
        <v>299</v>
      </c>
      <c r="E158" s="9" t="s">
        <v>300</v>
      </c>
      <c r="F158" s="9" t="s">
        <v>343</v>
      </c>
      <c r="G158" s="9" t="s">
        <v>340</v>
      </c>
      <c r="H158" s="9" t="s">
        <v>341</v>
      </c>
      <c r="I158" s="9" t="s">
        <v>156</v>
      </c>
      <c r="J158" s="9" t="s">
        <v>52</v>
      </c>
      <c r="K158" s="9" t="s">
        <v>53</v>
      </c>
      <c r="L158" s="9" t="s">
        <v>54</v>
      </c>
      <c r="M158" s="10" t="s">
        <v>157</v>
      </c>
      <c r="N158" s="11"/>
      <c r="O158" s="34"/>
      <c r="P158" s="17"/>
      <c r="Q158" s="35"/>
      <c r="R158" s="35"/>
      <c r="S158" s="35"/>
      <c r="T158" s="17"/>
      <c r="U158" s="17"/>
      <c r="V158" s="13">
        <v>95</v>
      </c>
      <c r="W158" s="14">
        <f t="shared" si="14"/>
        <v>0</v>
      </c>
      <c r="X158" s="14"/>
      <c r="Y158" s="14"/>
      <c r="Z158" s="15"/>
      <c r="AA158" s="16"/>
      <c r="AB158" s="13" t="e">
        <f xml:space="preserve"> IF(W158&gt;-1, IF(OR(NOT(ISERROR( SEARCH("-",#REF!))), NOT(ISERROR(SEARCH("-", IF(ISBLANK(Z158),0,Z158))))),FIXED(FIXED( IF(NOT(ISERROR( SEARCH("-",#REF!))), TRIM(LEFT(#REF!, SEARCH("-",#REF!, 1)-1)),#REF!), 2, FALSE) - FIXED(IF(NOT(ISERROR(SEARCH("-", IF(ISBLANK(Z158),0,Z158)))), TRIM(LEFT(IF(ISBLANK(Z158),0,Z158), SEARCH("-", IF(ISBLANK(Z158),0,Z158), 1)-1)), IF(ISBLANK(Z158),0,Z158)), 2, FALSE), 2, FALSE)&amp;" - "&amp;FIXED(FIXED( IF(NOT(ISERROR( SEARCH("-",#REF!))), TRIM(RIGHT(#REF!, SEARCH("-",#REF!, 1)-1)),#REF!), 2, FALSE) - FIXED(IF(NOT(ISERROR(SEARCH("-", IF(ISBLANK(Z158),0,Z158)))), TRIM(RIGHT(IF(ISBLANK(Z158),0,Z158), SEARCH("-", IF(ISBLANK(Z158),0,Z158), 1)-1)), IF(ISBLANK(Z158),0,Z158)), 2, FALSE), 2, FALSE),FIXED(#REF!-IF(ISBLANK(Z158),0,Z158), 2, FALSE)),#REF!)</f>
        <v>#REF!</v>
      </c>
      <c r="AC158" s="13">
        <f>SUM(Q158*EC158,R158*EE158,S158*EG158,N158*DZ158)*(1-AA158)</f>
        <v>0</v>
      </c>
      <c r="AD158" s="13">
        <f>SUM(Q158*ED158,R158*EF158,S158*EH158,N158*EA158)</f>
        <v>0</v>
      </c>
      <c r="DZ158">
        <v>12</v>
      </c>
      <c r="EA158">
        <v>30</v>
      </c>
      <c r="EC158">
        <v>12</v>
      </c>
      <c r="ED158">
        <v>30</v>
      </c>
    </row>
    <row r="159" spans="1:134" ht="57.75" customHeight="1" x14ac:dyDescent="0.2">
      <c r="A159" s="7"/>
      <c r="B159" s="9" t="s">
        <v>295</v>
      </c>
      <c r="C159" s="9" t="s">
        <v>296</v>
      </c>
      <c r="D159" s="9" t="s">
        <v>60</v>
      </c>
      <c r="E159" s="9" t="s">
        <v>61</v>
      </c>
      <c r="F159" s="9" t="s">
        <v>297</v>
      </c>
      <c r="G159" s="9" t="s">
        <v>295</v>
      </c>
      <c r="H159" s="9" t="s">
        <v>296</v>
      </c>
      <c r="I159" s="9" t="s">
        <v>63</v>
      </c>
      <c r="J159" s="9" t="s">
        <v>52</v>
      </c>
      <c r="K159" s="9" t="s">
        <v>53</v>
      </c>
      <c r="L159" s="9" t="s">
        <v>54</v>
      </c>
      <c r="M159" s="10" t="s">
        <v>26</v>
      </c>
      <c r="N159" s="11"/>
      <c r="O159" s="6"/>
      <c r="P159" s="17"/>
      <c r="Q159" s="17"/>
      <c r="R159" s="17"/>
      <c r="S159" s="17"/>
      <c r="T159" s="17"/>
      <c r="U159" s="17"/>
      <c r="V159" s="13">
        <v>330</v>
      </c>
      <c r="W159" s="14">
        <f t="shared" si="14"/>
        <v>0</v>
      </c>
      <c r="X159" s="14"/>
      <c r="Y159" s="14"/>
      <c r="Z159" s="15"/>
      <c r="AA159" s="16"/>
      <c r="AB159" s="13" t="e">
        <f xml:space="preserve"> IF(W159&gt;-1, IF(OR(NOT(ISERROR( SEARCH("-",#REF!))), NOT(ISERROR(SEARCH("-", IF(ISBLANK(Z159),0,Z159))))),FIXED(FIXED( IF(NOT(ISERROR( SEARCH("-",#REF!))), TRIM(LEFT(#REF!, SEARCH("-",#REF!, 1)-1)),#REF!), 2, FALSE) - FIXED(IF(NOT(ISERROR(SEARCH("-", IF(ISBLANK(Z159),0,Z159)))), TRIM(LEFT(IF(ISBLANK(Z159),0,Z159), SEARCH("-", IF(ISBLANK(Z159),0,Z159), 1)-1)), IF(ISBLANK(Z159),0,Z159)), 2, FALSE), 2, FALSE)&amp;" - "&amp;FIXED(FIXED( IF(NOT(ISERROR( SEARCH("-",#REF!))), TRIM(RIGHT(#REF!, SEARCH("-",#REF!, 1)-1)),#REF!), 2, FALSE) - FIXED(IF(NOT(ISERROR(SEARCH("-", IF(ISBLANK(Z159),0,Z159)))), TRIM(RIGHT(IF(ISBLANK(Z159),0,Z159), SEARCH("-", IF(ISBLANK(Z159),0,Z159), 1)-1)), IF(ISBLANK(Z159),0,Z159)), 2, FALSE), 2, FALSE),FIXED(#REF!-IF(ISBLANK(Z159),0,Z159), 2, FALSE)),#REF!)</f>
        <v>#REF!</v>
      </c>
      <c r="AC159" s="13">
        <f t="shared" ref="AC159:AC170" si="17">SUM(O159*EC159,N159*DZ159)*(1-AA159)</f>
        <v>0</v>
      </c>
      <c r="AD159" s="13">
        <f t="shared" ref="AD159:AD170" si="18">SUM(O159*ED159,N159*EA159)</f>
        <v>0</v>
      </c>
      <c r="DZ159">
        <v>12</v>
      </c>
      <c r="EA159">
        <v>30</v>
      </c>
      <c r="EC159">
        <v>12</v>
      </c>
      <c r="ED159">
        <v>30</v>
      </c>
    </row>
    <row r="160" spans="1:134" ht="57.75" customHeight="1" x14ac:dyDescent="0.2">
      <c r="A160" s="7"/>
      <c r="B160" s="9" t="s">
        <v>295</v>
      </c>
      <c r="C160" s="9" t="s">
        <v>296</v>
      </c>
      <c r="D160" s="9" t="s">
        <v>55</v>
      </c>
      <c r="E160" s="9" t="s">
        <v>56</v>
      </c>
      <c r="F160" s="9" t="s">
        <v>298</v>
      </c>
      <c r="G160" s="9" t="s">
        <v>295</v>
      </c>
      <c r="H160" s="9" t="s">
        <v>296</v>
      </c>
      <c r="I160" s="9" t="s">
        <v>63</v>
      </c>
      <c r="J160" s="9" t="s">
        <v>52</v>
      </c>
      <c r="K160" s="9" t="s">
        <v>53</v>
      </c>
      <c r="L160" s="9" t="s">
        <v>54</v>
      </c>
      <c r="M160" s="10" t="s">
        <v>26</v>
      </c>
      <c r="N160" s="11"/>
      <c r="O160" s="6"/>
      <c r="P160" s="17"/>
      <c r="Q160" s="17"/>
      <c r="R160" s="17"/>
      <c r="S160" s="17"/>
      <c r="T160" s="17"/>
      <c r="U160" s="17"/>
      <c r="V160" s="13">
        <v>330</v>
      </c>
      <c r="W160" s="14">
        <f t="shared" si="14"/>
        <v>0</v>
      </c>
      <c r="X160" s="14"/>
      <c r="Y160" s="14"/>
      <c r="Z160" s="15"/>
      <c r="AA160" s="16"/>
      <c r="AB160" s="13" t="e">
        <f xml:space="preserve"> IF(W160&gt;-1, IF(OR(NOT(ISERROR( SEARCH("-",#REF!))), NOT(ISERROR(SEARCH("-", IF(ISBLANK(Z160),0,Z160))))),FIXED(FIXED( IF(NOT(ISERROR( SEARCH("-",#REF!))), TRIM(LEFT(#REF!, SEARCH("-",#REF!, 1)-1)),#REF!), 2, FALSE) - FIXED(IF(NOT(ISERROR(SEARCH("-", IF(ISBLANK(Z160),0,Z160)))), TRIM(LEFT(IF(ISBLANK(Z160),0,Z160), SEARCH("-", IF(ISBLANK(Z160),0,Z160), 1)-1)), IF(ISBLANK(Z160),0,Z160)), 2, FALSE), 2, FALSE)&amp;" - "&amp;FIXED(FIXED( IF(NOT(ISERROR( SEARCH("-",#REF!))), TRIM(RIGHT(#REF!, SEARCH("-",#REF!, 1)-1)),#REF!), 2, FALSE) - FIXED(IF(NOT(ISERROR(SEARCH("-", IF(ISBLANK(Z160),0,Z160)))), TRIM(RIGHT(IF(ISBLANK(Z160),0,Z160), SEARCH("-", IF(ISBLANK(Z160),0,Z160), 1)-1)), IF(ISBLANK(Z160),0,Z160)), 2, FALSE), 2, FALSE),FIXED(#REF!-IF(ISBLANK(Z160),0,Z160), 2, FALSE)),#REF!)</f>
        <v>#REF!</v>
      </c>
      <c r="AC160" s="13">
        <f t="shared" si="17"/>
        <v>0</v>
      </c>
      <c r="AD160" s="13">
        <f t="shared" si="18"/>
        <v>0</v>
      </c>
      <c r="DZ160">
        <v>12</v>
      </c>
      <c r="EA160">
        <v>30</v>
      </c>
      <c r="EC160">
        <v>12</v>
      </c>
      <c r="ED160">
        <v>30</v>
      </c>
    </row>
    <row r="161" spans="1:140" ht="57.75" customHeight="1" x14ac:dyDescent="0.2">
      <c r="A161" s="7"/>
      <c r="B161" s="9" t="s">
        <v>295</v>
      </c>
      <c r="C161" s="9" t="s">
        <v>296</v>
      </c>
      <c r="D161" s="9" t="s">
        <v>299</v>
      </c>
      <c r="E161" s="9" t="s">
        <v>300</v>
      </c>
      <c r="F161" s="9" t="s">
        <v>301</v>
      </c>
      <c r="G161" s="9" t="s">
        <v>295</v>
      </c>
      <c r="H161" s="9" t="s">
        <v>296</v>
      </c>
      <c r="I161" s="9" t="s">
        <v>63</v>
      </c>
      <c r="J161" s="9" t="s">
        <v>52</v>
      </c>
      <c r="K161" s="9" t="s">
        <v>53</v>
      </c>
      <c r="L161" s="9" t="s">
        <v>54</v>
      </c>
      <c r="M161" s="10" t="s">
        <v>26</v>
      </c>
      <c r="N161" s="11"/>
      <c r="O161" s="6"/>
      <c r="P161" s="17"/>
      <c r="Q161" s="17"/>
      <c r="R161" s="17"/>
      <c r="S161" s="17"/>
      <c r="T161" s="17"/>
      <c r="U161" s="17"/>
      <c r="V161" s="13">
        <v>330</v>
      </c>
      <c r="W161" s="14">
        <f t="shared" si="14"/>
        <v>0</v>
      </c>
      <c r="X161" s="14"/>
      <c r="Y161" s="14"/>
      <c r="Z161" s="15"/>
      <c r="AA161" s="16"/>
      <c r="AB161" s="13" t="e">
        <f xml:space="preserve"> IF(W161&gt;-1, IF(OR(NOT(ISERROR( SEARCH("-",#REF!))), NOT(ISERROR(SEARCH("-", IF(ISBLANK(Z161),0,Z161))))),FIXED(FIXED( IF(NOT(ISERROR( SEARCH("-",#REF!))), TRIM(LEFT(#REF!, SEARCH("-",#REF!, 1)-1)),#REF!), 2, FALSE) - FIXED(IF(NOT(ISERROR(SEARCH("-", IF(ISBLANK(Z161),0,Z161)))), TRIM(LEFT(IF(ISBLANK(Z161),0,Z161), SEARCH("-", IF(ISBLANK(Z161),0,Z161), 1)-1)), IF(ISBLANK(Z161),0,Z161)), 2, FALSE), 2, FALSE)&amp;" - "&amp;FIXED(FIXED( IF(NOT(ISERROR( SEARCH("-",#REF!))), TRIM(RIGHT(#REF!, SEARCH("-",#REF!, 1)-1)),#REF!), 2, FALSE) - FIXED(IF(NOT(ISERROR(SEARCH("-", IF(ISBLANK(Z161),0,Z161)))), TRIM(RIGHT(IF(ISBLANK(Z161),0,Z161), SEARCH("-", IF(ISBLANK(Z161),0,Z161), 1)-1)), IF(ISBLANK(Z161),0,Z161)), 2, FALSE), 2, FALSE),FIXED(#REF!-IF(ISBLANK(Z161),0,Z161), 2, FALSE)),#REF!)</f>
        <v>#REF!</v>
      </c>
      <c r="AC161" s="13">
        <f t="shared" si="17"/>
        <v>0</v>
      </c>
      <c r="AD161" s="13">
        <f t="shared" si="18"/>
        <v>0</v>
      </c>
      <c r="DZ161">
        <v>12</v>
      </c>
      <c r="EA161">
        <v>30</v>
      </c>
      <c r="EC161">
        <v>12</v>
      </c>
      <c r="ED161">
        <v>30</v>
      </c>
    </row>
    <row r="162" spans="1:140" ht="57.75" customHeight="1" x14ac:dyDescent="0.2">
      <c r="A162" s="7"/>
      <c r="B162" s="9" t="s">
        <v>295</v>
      </c>
      <c r="C162" s="9" t="s">
        <v>296</v>
      </c>
      <c r="D162" s="9" t="s">
        <v>268</v>
      </c>
      <c r="E162" s="9" t="s">
        <v>269</v>
      </c>
      <c r="F162" s="9" t="s">
        <v>302</v>
      </c>
      <c r="G162" s="9" t="s">
        <v>295</v>
      </c>
      <c r="H162" s="9" t="s">
        <v>296</v>
      </c>
      <c r="I162" s="9" t="s">
        <v>63</v>
      </c>
      <c r="J162" s="9" t="s">
        <v>52</v>
      </c>
      <c r="K162" s="9" t="s">
        <v>53</v>
      </c>
      <c r="L162" s="9" t="s">
        <v>54</v>
      </c>
      <c r="M162" s="10" t="s">
        <v>26</v>
      </c>
      <c r="N162" s="11"/>
      <c r="O162" s="6"/>
      <c r="P162" s="17"/>
      <c r="Q162" s="17"/>
      <c r="R162" s="17"/>
      <c r="S162" s="17"/>
      <c r="T162" s="17"/>
      <c r="U162" s="17"/>
      <c r="V162" s="13">
        <v>330</v>
      </c>
      <c r="W162" s="14">
        <f t="shared" si="14"/>
        <v>0</v>
      </c>
      <c r="X162" s="14"/>
      <c r="Y162" s="14"/>
      <c r="Z162" s="15"/>
      <c r="AA162" s="16"/>
      <c r="AB162" s="13" t="e">
        <f xml:space="preserve"> IF(W162&gt;-1, IF(OR(NOT(ISERROR( SEARCH("-",#REF!))), NOT(ISERROR(SEARCH("-", IF(ISBLANK(Z162),0,Z162))))),FIXED(FIXED( IF(NOT(ISERROR( SEARCH("-",#REF!))), TRIM(LEFT(#REF!, SEARCH("-",#REF!, 1)-1)),#REF!), 2, FALSE) - FIXED(IF(NOT(ISERROR(SEARCH("-", IF(ISBLANK(Z162),0,Z162)))), TRIM(LEFT(IF(ISBLANK(Z162),0,Z162), SEARCH("-", IF(ISBLANK(Z162),0,Z162), 1)-1)), IF(ISBLANK(Z162),0,Z162)), 2, FALSE), 2, FALSE)&amp;" - "&amp;FIXED(FIXED( IF(NOT(ISERROR( SEARCH("-",#REF!))), TRIM(RIGHT(#REF!, SEARCH("-",#REF!, 1)-1)),#REF!), 2, FALSE) - FIXED(IF(NOT(ISERROR(SEARCH("-", IF(ISBLANK(Z162),0,Z162)))), TRIM(RIGHT(IF(ISBLANK(Z162),0,Z162), SEARCH("-", IF(ISBLANK(Z162),0,Z162), 1)-1)), IF(ISBLANK(Z162),0,Z162)), 2, FALSE), 2, FALSE),FIXED(#REF!-IF(ISBLANK(Z162),0,Z162), 2, FALSE)),#REF!)</f>
        <v>#REF!</v>
      </c>
      <c r="AC162" s="13">
        <f t="shared" si="17"/>
        <v>0</v>
      </c>
      <c r="AD162" s="13">
        <f t="shared" si="18"/>
        <v>0</v>
      </c>
      <c r="DZ162">
        <v>12</v>
      </c>
      <c r="EA162">
        <v>30</v>
      </c>
      <c r="EC162">
        <v>12</v>
      </c>
      <c r="ED162">
        <v>30</v>
      </c>
    </row>
    <row r="163" spans="1:140" ht="57.75" customHeight="1" x14ac:dyDescent="0.2">
      <c r="A163" s="7"/>
      <c r="B163" s="9" t="s">
        <v>295</v>
      </c>
      <c r="C163" s="9" t="s">
        <v>296</v>
      </c>
      <c r="D163" s="9" t="s">
        <v>204</v>
      </c>
      <c r="E163" s="9" t="s">
        <v>205</v>
      </c>
      <c r="F163" s="9" t="s">
        <v>303</v>
      </c>
      <c r="G163" s="9" t="s">
        <v>295</v>
      </c>
      <c r="H163" s="9" t="s">
        <v>296</v>
      </c>
      <c r="I163" s="9" t="s">
        <v>63</v>
      </c>
      <c r="J163" s="9" t="s">
        <v>52</v>
      </c>
      <c r="K163" s="9" t="s">
        <v>53</v>
      </c>
      <c r="L163" s="9" t="s">
        <v>54</v>
      </c>
      <c r="M163" s="10" t="s">
        <v>26</v>
      </c>
      <c r="N163" s="11"/>
      <c r="O163" s="6"/>
      <c r="P163" s="17"/>
      <c r="Q163" s="17"/>
      <c r="R163" s="17"/>
      <c r="S163" s="17"/>
      <c r="T163" s="17"/>
      <c r="U163" s="17"/>
      <c r="V163" s="13">
        <v>330</v>
      </c>
      <c r="W163" s="14">
        <f t="shared" si="14"/>
        <v>0</v>
      </c>
      <c r="X163" s="14"/>
      <c r="Y163" s="14"/>
      <c r="Z163" s="15"/>
      <c r="AA163" s="16"/>
      <c r="AB163" s="13" t="e">
        <f xml:space="preserve"> IF(W163&gt;-1, IF(OR(NOT(ISERROR( SEARCH("-",#REF!))), NOT(ISERROR(SEARCH("-", IF(ISBLANK(Z163),0,Z163))))),FIXED(FIXED( IF(NOT(ISERROR( SEARCH("-",#REF!))), TRIM(LEFT(#REF!, SEARCH("-",#REF!, 1)-1)),#REF!), 2, FALSE) - FIXED(IF(NOT(ISERROR(SEARCH("-", IF(ISBLANK(Z163),0,Z163)))), TRIM(LEFT(IF(ISBLANK(Z163),0,Z163), SEARCH("-", IF(ISBLANK(Z163),0,Z163), 1)-1)), IF(ISBLANK(Z163),0,Z163)), 2, FALSE), 2, FALSE)&amp;" - "&amp;FIXED(FIXED( IF(NOT(ISERROR( SEARCH("-",#REF!))), TRIM(RIGHT(#REF!, SEARCH("-",#REF!, 1)-1)),#REF!), 2, FALSE) - FIXED(IF(NOT(ISERROR(SEARCH("-", IF(ISBLANK(Z163),0,Z163)))), TRIM(RIGHT(IF(ISBLANK(Z163),0,Z163), SEARCH("-", IF(ISBLANK(Z163),0,Z163), 1)-1)), IF(ISBLANK(Z163),0,Z163)), 2, FALSE), 2, FALSE),FIXED(#REF!-IF(ISBLANK(Z163),0,Z163), 2, FALSE)),#REF!)</f>
        <v>#REF!</v>
      </c>
      <c r="AC163" s="13">
        <f t="shared" si="17"/>
        <v>0</v>
      </c>
      <c r="AD163" s="13">
        <f t="shared" si="18"/>
        <v>0</v>
      </c>
      <c r="DZ163">
        <v>12</v>
      </c>
      <c r="EA163">
        <v>30</v>
      </c>
      <c r="EC163">
        <v>12</v>
      </c>
      <c r="ED163">
        <v>30</v>
      </c>
    </row>
    <row r="164" spans="1:140" ht="57.75" customHeight="1" x14ac:dyDescent="0.2">
      <c r="A164" s="7"/>
      <c r="B164" s="9" t="s">
        <v>295</v>
      </c>
      <c r="C164" s="9" t="s">
        <v>296</v>
      </c>
      <c r="D164" s="9" t="s">
        <v>208</v>
      </c>
      <c r="E164" s="9" t="s">
        <v>209</v>
      </c>
      <c r="F164" s="9" t="s">
        <v>304</v>
      </c>
      <c r="G164" s="9" t="s">
        <v>295</v>
      </c>
      <c r="H164" s="9" t="s">
        <v>296</v>
      </c>
      <c r="I164" s="9" t="s">
        <v>63</v>
      </c>
      <c r="J164" s="9" t="s">
        <v>52</v>
      </c>
      <c r="K164" s="9" t="s">
        <v>53</v>
      </c>
      <c r="L164" s="9" t="s">
        <v>54</v>
      </c>
      <c r="M164" s="10" t="s">
        <v>26</v>
      </c>
      <c r="N164" s="11"/>
      <c r="O164" s="6"/>
      <c r="P164" s="17"/>
      <c r="Q164" s="17"/>
      <c r="R164" s="17"/>
      <c r="S164" s="17"/>
      <c r="T164" s="17"/>
      <c r="U164" s="17"/>
      <c r="V164" s="13">
        <v>330</v>
      </c>
      <c r="W164" s="14">
        <f t="shared" si="14"/>
        <v>0</v>
      </c>
      <c r="X164" s="14"/>
      <c r="Y164" s="14"/>
      <c r="Z164" s="15"/>
      <c r="AA164" s="16"/>
      <c r="AB164" s="13" t="e">
        <f xml:space="preserve"> IF(W164&gt;-1, IF(OR(NOT(ISERROR( SEARCH("-",#REF!))), NOT(ISERROR(SEARCH("-", IF(ISBLANK(Z164),0,Z164))))),FIXED(FIXED( IF(NOT(ISERROR( SEARCH("-",#REF!))), TRIM(LEFT(#REF!, SEARCH("-",#REF!, 1)-1)),#REF!), 2, FALSE) - FIXED(IF(NOT(ISERROR(SEARCH("-", IF(ISBLANK(Z164),0,Z164)))), TRIM(LEFT(IF(ISBLANK(Z164),0,Z164), SEARCH("-", IF(ISBLANK(Z164),0,Z164), 1)-1)), IF(ISBLANK(Z164),0,Z164)), 2, FALSE), 2, FALSE)&amp;" - "&amp;FIXED(FIXED( IF(NOT(ISERROR( SEARCH("-",#REF!))), TRIM(RIGHT(#REF!, SEARCH("-",#REF!, 1)-1)),#REF!), 2, FALSE) - FIXED(IF(NOT(ISERROR(SEARCH("-", IF(ISBLANK(Z164),0,Z164)))), TRIM(RIGHT(IF(ISBLANK(Z164),0,Z164), SEARCH("-", IF(ISBLANK(Z164),0,Z164), 1)-1)), IF(ISBLANK(Z164),0,Z164)), 2, FALSE), 2, FALSE),FIXED(#REF!-IF(ISBLANK(Z164),0,Z164), 2, FALSE)),#REF!)</f>
        <v>#REF!</v>
      </c>
      <c r="AC164" s="13">
        <f t="shared" si="17"/>
        <v>0</v>
      </c>
      <c r="AD164" s="13">
        <f t="shared" si="18"/>
        <v>0</v>
      </c>
      <c r="DZ164">
        <v>12</v>
      </c>
      <c r="EA164">
        <v>30</v>
      </c>
      <c r="EC164">
        <v>12</v>
      </c>
      <c r="ED164">
        <v>30</v>
      </c>
    </row>
    <row r="165" spans="1:140" ht="57.75" customHeight="1" x14ac:dyDescent="0.2">
      <c r="A165" s="7"/>
      <c r="B165" s="9" t="s">
        <v>324</v>
      </c>
      <c r="C165" s="9" t="s">
        <v>325</v>
      </c>
      <c r="D165" s="9" t="s">
        <v>60</v>
      </c>
      <c r="E165" s="9" t="s">
        <v>61</v>
      </c>
      <c r="F165" s="9" t="s">
        <v>326</v>
      </c>
      <c r="G165" s="9" t="s">
        <v>324</v>
      </c>
      <c r="H165" s="9" t="s">
        <v>325</v>
      </c>
      <c r="I165" s="9" t="s">
        <v>63</v>
      </c>
      <c r="J165" s="9" t="s">
        <v>52</v>
      </c>
      <c r="K165" s="9" t="s">
        <v>53</v>
      </c>
      <c r="L165" s="9" t="s">
        <v>54</v>
      </c>
      <c r="M165" s="10" t="s">
        <v>26</v>
      </c>
      <c r="N165" s="11"/>
      <c r="O165" s="6"/>
      <c r="P165" s="17"/>
      <c r="Q165" s="17"/>
      <c r="R165" s="17"/>
      <c r="S165" s="17"/>
      <c r="T165" s="17"/>
      <c r="U165" s="17"/>
      <c r="V165" s="13">
        <v>100</v>
      </c>
      <c r="W165" s="14">
        <f t="shared" si="14"/>
        <v>0</v>
      </c>
      <c r="X165" s="14"/>
      <c r="Y165" s="14"/>
      <c r="Z165" s="15"/>
      <c r="AA165" s="16"/>
      <c r="AB165" s="13" t="e">
        <f xml:space="preserve"> IF(W165&gt;-1, IF(OR(NOT(ISERROR( SEARCH("-",#REF!))), NOT(ISERROR(SEARCH("-", IF(ISBLANK(Z165),0,Z165))))),FIXED(FIXED( IF(NOT(ISERROR( SEARCH("-",#REF!))), TRIM(LEFT(#REF!, SEARCH("-",#REF!, 1)-1)),#REF!), 2, FALSE) - FIXED(IF(NOT(ISERROR(SEARCH("-", IF(ISBLANK(Z165),0,Z165)))), TRIM(LEFT(IF(ISBLANK(Z165),0,Z165), SEARCH("-", IF(ISBLANK(Z165),0,Z165), 1)-1)), IF(ISBLANK(Z165),0,Z165)), 2, FALSE), 2, FALSE)&amp;" - "&amp;FIXED(FIXED( IF(NOT(ISERROR( SEARCH("-",#REF!))), TRIM(RIGHT(#REF!, SEARCH("-",#REF!, 1)-1)),#REF!), 2, FALSE) - FIXED(IF(NOT(ISERROR(SEARCH("-", IF(ISBLANK(Z165),0,Z165)))), TRIM(RIGHT(IF(ISBLANK(Z165),0,Z165), SEARCH("-", IF(ISBLANK(Z165),0,Z165), 1)-1)), IF(ISBLANK(Z165),0,Z165)), 2, FALSE), 2, FALSE),FIXED(#REF!-IF(ISBLANK(Z165),0,Z165), 2, FALSE)),#REF!)</f>
        <v>#REF!</v>
      </c>
      <c r="AC165" s="13">
        <f t="shared" si="17"/>
        <v>0</v>
      </c>
      <c r="AD165" s="13">
        <f t="shared" si="18"/>
        <v>0</v>
      </c>
      <c r="DZ165">
        <v>36</v>
      </c>
      <c r="EA165">
        <v>90</v>
      </c>
      <c r="EC165">
        <v>36</v>
      </c>
      <c r="ED165">
        <v>90</v>
      </c>
    </row>
    <row r="166" spans="1:140" ht="57.75" customHeight="1" x14ac:dyDescent="0.2">
      <c r="A166" s="7"/>
      <c r="B166" s="9" t="s">
        <v>324</v>
      </c>
      <c r="C166" s="9" t="s">
        <v>325</v>
      </c>
      <c r="D166" s="9" t="s">
        <v>55</v>
      </c>
      <c r="E166" s="9" t="s">
        <v>56</v>
      </c>
      <c r="F166" s="9" t="s">
        <v>327</v>
      </c>
      <c r="G166" s="9" t="s">
        <v>324</v>
      </c>
      <c r="H166" s="9" t="s">
        <v>325</v>
      </c>
      <c r="I166" s="9" t="s">
        <v>63</v>
      </c>
      <c r="J166" s="9" t="s">
        <v>52</v>
      </c>
      <c r="K166" s="9" t="s">
        <v>53</v>
      </c>
      <c r="L166" s="9" t="s">
        <v>54</v>
      </c>
      <c r="M166" s="10" t="s">
        <v>26</v>
      </c>
      <c r="N166" s="11"/>
      <c r="O166" s="6"/>
      <c r="P166" s="17"/>
      <c r="Q166" s="17"/>
      <c r="R166" s="17"/>
      <c r="S166" s="17"/>
      <c r="T166" s="17"/>
      <c r="U166" s="17"/>
      <c r="V166" s="13">
        <v>100</v>
      </c>
      <c r="W166" s="14">
        <f t="shared" si="14"/>
        <v>0</v>
      </c>
      <c r="X166" s="14"/>
      <c r="Y166" s="14"/>
      <c r="Z166" s="15"/>
      <c r="AA166" s="16"/>
      <c r="AB166" s="13" t="e">
        <f xml:space="preserve"> IF(W166&gt;-1, IF(OR(NOT(ISERROR( SEARCH("-",#REF!))), NOT(ISERROR(SEARCH("-", IF(ISBLANK(Z166),0,Z166))))),FIXED(FIXED( IF(NOT(ISERROR( SEARCH("-",#REF!))), TRIM(LEFT(#REF!, SEARCH("-",#REF!, 1)-1)),#REF!), 2, FALSE) - FIXED(IF(NOT(ISERROR(SEARCH("-", IF(ISBLANK(Z166),0,Z166)))), TRIM(LEFT(IF(ISBLANK(Z166),0,Z166), SEARCH("-", IF(ISBLANK(Z166),0,Z166), 1)-1)), IF(ISBLANK(Z166),0,Z166)), 2, FALSE), 2, FALSE)&amp;" - "&amp;FIXED(FIXED( IF(NOT(ISERROR( SEARCH("-",#REF!))), TRIM(RIGHT(#REF!, SEARCH("-",#REF!, 1)-1)),#REF!), 2, FALSE) - FIXED(IF(NOT(ISERROR(SEARCH("-", IF(ISBLANK(Z166),0,Z166)))), TRIM(RIGHT(IF(ISBLANK(Z166),0,Z166), SEARCH("-", IF(ISBLANK(Z166),0,Z166), 1)-1)), IF(ISBLANK(Z166),0,Z166)), 2, FALSE), 2, FALSE),FIXED(#REF!-IF(ISBLANK(Z166),0,Z166), 2, FALSE)),#REF!)</f>
        <v>#REF!</v>
      </c>
      <c r="AC166" s="13">
        <f t="shared" si="17"/>
        <v>0</v>
      </c>
      <c r="AD166" s="13">
        <f t="shared" si="18"/>
        <v>0</v>
      </c>
      <c r="DZ166">
        <v>36</v>
      </c>
      <c r="EA166">
        <v>90</v>
      </c>
      <c r="EC166">
        <v>36</v>
      </c>
      <c r="ED166">
        <v>90</v>
      </c>
    </row>
    <row r="167" spans="1:140" ht="57.75" customHeight="1" x14ac:dyDescent="0.2">
      <c r="A167" s="7"/>
      <c r="B167" s="9" t="s">
        <v>324</v>
      </c>
      <c r="C167" s="9" t="s">
        <v>325</v>
      </c>
      <c r="D167" s="9" t="s">
        <v>299</v>
      </c>
      <c r="E167" s="9" t="s">
        <v>300</v>
      </c>
      <c r="F167" s="9" t="s">
        <v>328</v>
      </c>
      <c r="G167" s="9" t="s">
        <v>324</v>
      </c>
      <c r="H167" s="9" t="s">
        <v>325</v>
      </c>
      <c r="I167" s="9" t="s">
        <v>63</v>
      </c>
      <c r="J167" s="9" t="s">
        <v>52</v>
      </c>
      <c r="K167" s="9" t="s">
        <v>53</v>
      </c>
      <c r="L167" s="9" t="s">
        <v>54</v>
      </c>
      <c r="M167" s="10" t="s">
        <v>26</v>
      </c>
      <c r="N167" s="11"/>
      <c r="O167" s="6"/>
      <c r="P167" s="17"/>
      <c r="Q167" s="17"/>
      <c r="R167" s="17"/>
      <c r="S167" s="17"/>
      <c r="T167" s="17"/>
      <c r="U167" s="17"/>
      <c r="V167" s="13">
        <v>100</v>
      </c>
      <c r="W167" s="14">
        <f t="shared" si="14"/>
        <v>0</v>
      </c>
      <c r="X167" s="14"/>
      <c r="Y167" s="14"/>
      <c r="Z167" s="15"/>
      <c r="AA167" s="16"/>
      <c r="AB167" s="13" t="e">
        <f xml:space="preserve"> IF(W167&gt;-1, IF(OR(NOT(ISERROR( SEARCH("-",#REF!))), NOT(ISERROR(SEARCH("-", IF(ISBLANK(Z167),0,Z167))))),FIXED(FIXED( IF(NOT(ISERROR( SEARCH("-",#REF!))), TRIM(LEFT(#REF!, SEARCH("-",#REF!, 1)-1)),#REF!), 2, FALSE) - FIXED(IF(NOT(ISERROR(SEARCH("-", IF(ISBLANK(Z167),0,Z167)))), TRIM(LEFT(IF(ISBLANK(Z167),0,Z167), SEARCH("-", IF(ISBLANK(Z167),0,Z167), 1)-1)), IF(ISBLANK(Z167),0,Z167)), 2, FALSE), 2, FALSE)&amp;" - "&amp;FIXED(FIXED( IF(NOT(ISERROR( SEARCH("-",#REF!))), TRIM(RIGHT(#REF!, SEARCH("-",#REF!, 1)-1)),#REF!), 2, FALSE) - FIXED(IF(NOT(ISERROR(SEARCH("-", IF(ISBLANK(Z167),0,Z167)))), TRIM(RIGHT(IF(ISBLANK(Z167),0,Z167), SEARCH("-", IF(ISBLANK(Z167),0,Z167), 1)-1)), IF(ISBLANK(Z167),0,Z167)), 2, FALSE), 2, FALSE),FIXED(#REF!-IF(ISBLANK(Z167),0,Z167), 2, FALSE)),#REF!)</f>
        <v>#REF!</v>
      </c>
      <c r="AC167" s="13">
        <f t="shared" si="17"/>
        <v>0</v>
      </c>
      <c r="AD167" s="13">
        <f t="shared" si="18"/>
        <v>0</v>
      </c>
      <c r="DZ167">
        <v>36</v>
      </c>
      <c r="EA167">
        <v>90</v>
      </c>
      <c r="EC167">
        <v>36</v>
      </c>
      <c r="ED167">
        <v>90</v>
      </c>
    </row>
    <row r="168" spans="1:140" ht="57.75" customHeight="1" x14ac:dyDescent="0.2">
      <c r="A168" s="7"/>
      <c r="B168" s="9" t="s">
        <v>324</v>
      </c>
      <c r="C168" s="9" t="s">
        <v>325</v>
      </c>
      <c r="D168" s="9" t="s">
        <v>208</v>
      </c>
      <c r="E168" s="9" t="s">
        <v>209</v>
      </c>
      <c r="F168" s="9" t="s">
        <v>329</v>
      </c>
      <c r="G168" s="9" t="s">
        <v>324</v>
      </c>
      <c r="H168" s="9" t="s">
        <v>325</v>
      </c>
      <c r="I168" s="9" t="s">
        <v>63</v>
      </c>
      <c r="J168" s="9" t="s">
        <v>52</v>
      </c>
      <c r="K168" s="9" t="s">
        <v>53</v>
      </c>
      <c r="L168" s="9" t="s">
        <v>54</v>
      </c>
      <c r="M168" s="10" t="s">
        <v>26</v>
      </c>
      <c r="N168" s="11"/>
      <c r="O168" s="6"/>
      <c r="P168" s="17"/>
      <c r="Q168" s="17"/>
      <c r="R168" s="17"/>
      <c r="S168" s="17"/>
      <c r="T168" s="17"/>
      <c r="U168" s="17"/>
      <c r="V168" s="13">
        <v>100</v>
      </c>
      <c r="W168" s="14">
        <f t="shared" si="14"/>
        <v>0</v>
      </c>
      <c r="X168" s="14"/>
      <c r="Y168" s="14"/>
      <c r="Z168" s="15"/>
      <c r="AA168" s="16"/>
      <c r="AB168" s="13" t="e">
        <f xml:space="preserve"> IF(W168&gt;-1, IF(OR(NOT(ISERROR( SEARCH("-",#REF!))), NOT(ISERROR(SEARCH("-", IF(ISBLANK(Z168),0,Z168))))),FIXED(FIXED( IF(NOT(ISERROR( SEARCH("-",#REF!))), TRIM(LEFT(#REF!, SEARCH("-",#REF!, 1)-1)),#REF!), 2, FALSE) - FIXED(IF(NOT(ISERROR(SEARCH("-", IF(ISBLANK(Z168),0,Z168)))), TRIM(LEFT(IF(ISBLANK(Z168),0,Z168), SEARCH("-", IF(ISBLANK(Z168),0,Z168), 1)-1)), IF(ISBLANK(Z168),0,Z168)), 2, FALSE), 2, FALSE)&amp;" - "&amp;FIXED(FIXED( IF(NOT(ISERROR( SEARCH("-",#REF!))), TRIM(RIGHT(#REF!, SEARCH("-",#REF!, 1)-1)),#REF!), 2, FALSE) - FIXED(IF(NOT(ISERROR(SEARCH("-", IF(ISBLANK(Z168),0,Z168)))), TRIM(RIGHT(IF(ISBLANK(Z168),0,Z168), SEARCH("-", IF(ISBLANK(Z168),0,Z168), 1)-1)), IF(ISBLANK(Z168),0,Z168)), 2, FALSE), 2, FALSE),FIXED(#REF!-IF(ISBLANK(Z168),0,Z168), 2, FALSE)),#REF!)</f>
        <v>#REF!</v>
      </c>
      <c r="AC168" s="13">
        <f t="shared" si="17"/>
        <v>0</v>
      </c>
      <c r="AD168" s="13">
        <f t="shared" si="18"/>
        <v>0</v>
      </c>
      <c r="DZ168">
        <v>36</v>
      </c>
      <c r="EA168">
        <v>90</v>
      </c>
      <c r="EC168">
        <v>36</v>
      </c>
      <c r="ED168">
        <v>90</v>
      </c>
    </row>
    <row r="169" spans="1:140" ht="57.75" customHeight="1" x14ac:dyDescent="0.2">
      <c r="A169" s="7"/>
      <c r="B169" s="9" t="s">
        <v>324</v>
      </c>
      <c r="C169" s="9" t="s">
        <v>325</v>
      </c>
      <c r="D169" s="9" t="s">
        <v>268</v>
      </c>
      <c r="E169" s="9" t="s">
        <v>269</v>
      </c>
      <c r="F169" s="9" t="s">
        <v>330</v>
      </c>
      <c r="G169" s="9" t="s">
        <v>324</v>
      </c>
      <c r="H169" s="9" t="s">
        <v>325</v>
      </c>
      <c r="I169" s="9" t="s">
        <v>63</v>
      </c>
      <c r="J169" s="9" t="s">
        <v>52</v>
      </c>
      <c r="K169" s="9" t="s">
        <v>53</v>
      </c>
      <c r="L169" s="9" t="s">
        <v>54</v>
      </c>
      <c r="M169" s="10" t="s">
        <v>26</v>
      </c>
      <c r="N169" s="11"/>
      <c r="O169" s="6"/>
      <c r="P169" s="17"/>
      <c r="Q169" s="17"/>
      <c r="R169" s="17"/>
      <c r="S169" s="17"/>
      <c r="T169" s="17"/>
      <c r="U169" s="17"/>
      <c r="V169" s="13">
        <v>100</v>
      </c>
      <c r="W169" s="14">
        <f t="shared" si="14"/>
        <v>0</v>
      </c>
      <c r="X169" s="14"/>
      <c r="Y169" s="14"/>
      <c r="Z169" s="15"/>
      <c r="AA169" s="16"/>
      <c r="AB169" s="13" t="e">
        <f xml:space="preserve"> IF(W169&gt;-1, IF(OR(NOT(ISERROR( SEARCH("-",#REF!))), NOT(ISERROR(SEARCH("-", IF(ISBLANK(Z169),0,Z169))))),FIXED(FIXED( IF(NOT(ISERROR( SEARCH("-",#REF!))), TRIM(LEFT(#REF!, SEARCH("-",#REF!, 1)-1)),#REF!), 2, FALSE) - FIXED(IF(NOT(ISERROR(SEARCH("-", IF(ISBLANK(Z169),0,Z169)))), TRIM(LEFT(IF(ISBLANK(Z169),0,Z169), SEARCH("-", IF(ISBLANK(Z169),0,Z169), 1)-1)), IF(ISBLANK(Z169),0,Z169)), 2, FALSE), 2, FALSE)&amp;" - "&amp;FIXED(FIXED( IF(NOT(ISERROR( SEARCH("-",#REF!))), TRIM(RIGHT(#REF!, SEARCH("-",#REF!, 1)-1)),#REF!), 2, FALSE) - FIXED(IF(NOT(ISERROR(SEARCH("-", IF(ISBLANK(Z169),0,Z169)))), TRIM(RIGHT(IF(ISBLANK(Z169),0,Z169), SEARCH("-", IF(ISBLANK(Z169),0,Z169), 1)-1)), IF(ISBLANK(Z169),0,Z169)), 2, FALSE), 2, FALSE),FIXED(#REF!-IF(ISBLANK(Z169),0,Z169), 2, FALSE)),#REF!)</f>
        <v>#REF!</v>
      </c>
      <c r="AC169" s="13">
        <f t="shared" si="17"/>
        <v>0</v>
      </c>
      <c r="AD169" s="13">
        <f t="shared" si="18"/>
        <v>0</v>
      </c>
      <c r="DZ169">
        <v>36</v>
      </c>
      <c r="EA169">
        <v>90</v>
      </c>
      <c r="EC169">
        <v>36</v>
      </c>
      <c r="ED169">
        <v>90</v>
      </c>
    </row>
    <row r="170" spans="1:140" ht="57.75" customHeight="1" x14ac:dyDescent="0.2">
      <c r="A170" s="7"/>
      <c r="B170" s="9" t="s">
        <v>324</v>
      </c>
      <c r="C170" s="9" t="s">
        <v>325</v>
      </c>
      <c r="D170" s="9" t="s">
        <v>204</v>
      </c>
      <c r="E170" s="9" t="s">
        <v>205</v>
      </c>
      <c r="F170" s="9" t="s">
        <v>331</v>
      </c>
      <c r="G170" s="9" t="s">
        <v>324</v>
      </c>
      <c r="H170" s="9" t="s">
        <v>325</v>
      </c>
      <c r="I170" s="9" t="s">
        <v>63</v>
      </c>
      <c r="J170" s="9" t="s">
        <v>52</v>
      </c>
      <c r="K170" s="9" t="s">
        <v>53</v>
      </c>
      <c r="L170" s="9" t="s">
        <v>54</v>
      </c>
      <c r="M170" s="10" t="s">
        <v>26</v>
      </c>
      <c r="N170" s="11"/>
      <c r="O170" s="6"/>
      <c r="P170" s="17"/>
      <c r="Q170" s="17"/>
      <c r="R170" s="17"/>
      <c r="S170" s="17"/>
      <c r="T170" s="17"/>
      <c r="U170" s="17"/>
      <c r="V170" s="13">
        <v>100</v>
      </c>
      <c r="W170" s="14">
        <f t="shared" si="14"/>
        <v>0</v>
      </c>
      <c r="X170" s="14"/>
      <c r="Y170" s="14"/>
      <c r="Z170" s="15"/>
      <c r="AA170" s="16"/>
      <c r="AB170" s="13" t="e">
        <f xml:space="preserve"> IF(W170&gt;-1, IF(OR(NOT(ISERROR( SEARCH("-",#REF!))), NOT(ISERROR(SEARCH("-", IF(ISBLANK(Z170),0,Z170))))),FIXED(FIXED( IF(NOT(ISERROR( SEARCH("-",#REF!))), TRIM(LEFT(#REF!, SEARCH("-",#REF!, 1)-1)),#REF!), 2, FALSE) - FIXED(IF(NOT(ISERROR(SEARCH("-", IF(ISBLANK(Z170),0,Z170)))), TRIM(LEFT(IF(ISBLANK(Z170),0,Z170), SEARCH("-", IF(ISBLANK(Z170),0,Z170), 1)-1)), IF(ISBLANK(Z170),0,Z170)), 2, FALSE), 2, FALSE)&amp;" - "&amp;FIXED(FIXED( IF(NOT(ISERROR( SEARCH("-",#REF!))), TRIM(RIGHT(#REF!, SEARCH("-",#REF!, 1)-1)),#REF!), 2, FALSE) - FIXED(IF(NOT(ISERROR(SEARCH("-", IF(ISBLANK(Z170),0,Z170)))), TRIM(RIGHT(IF(ISBLANK(Z170),0,Z170), SEARCH("-", IF(ISBLANK(Z170),0,Z170), 1)-1)), IF(ISBLANK(Z170),0,Z170)), 2, FALSE), 2, FALSE),FIXED(#REF!-IF(ISBLANK(Z170),0,Z170), 2, FALSE)),#REF!)</f>
        <v>#REF!</v>
      </c>
      <c r="AC170" s="13">
        <f t="shared" si="17"/>
        <v>0</v>
      </c>
      <c r="AD170" s="13">
        <f t="shared" si="18"/>
        <v>0</v>
      </c>
      <c r="DZ170">
        <v>36</v>
      </c>
      <c r="EA170">
        <v>90</v>
      </c>
      <c r="EC170">
        <v>36</v>
      </c>
      <c r="ED170">
        <v>90</v>
      </c>
    </row>
    <row r="171" spans="1:140" ht="57.75" customHeight="1" x14ac:dyDescent="0.2">
      <c r="A171" s="7"/>
      <c r="B171" s="9" t="s">
        <v>384</v>
      </c>
      <c r="C171" s="9" t="s">
        <v>385</v>
      </c>
      <c r="D171" s="9" t="s">
        <v>204</v>
      </c>
      <c r="E171" s="9" t="s">
        <v>205</v>
      </c>
      <c r="F171" s="9" t="s">
        <v>386</v>
      </c>
      <c r="G171" s="9" t="s">
        <v>384</v>
      </c>
      <c r="H171" s="9" t="s">
        <v>385</v>
      </c>
      <c r="I171" s="9" t="s">
        <v>387</v>
      </c>
      <c r="J171" s="9" t="s">
        <v>52</v>
      </c>
      <c r="K171" s="9" t="s">
        <v>53</v>
      </c>
      <c r="L171" s="9" t="s">
        <v>54</v>
      </c>
      <c r="M171" s="10" t="s">
        <v>68</v>
      </c>
      <c r="N171" s="11"/>
      <c r="O171" s="17"/>
      <c r="P171" s="17"/>
      <c r="Q171" s="6"/>
      <c r="R171" s="6"/>
      <c r="S171" s="6"/>
      <c r="T171" s="6"/>
      <c r="U171" s="17"/>
      <c r="V171" s="13">
        <v>550</v>
      </c>
      <c r="W171" s="14">
        <f t="shared" si="14"/>
        <v>0</v>
      </c>
      <c r="X171" s="14"/>
      <c r="Y171" s="14"/>
      <c r="Z171" s="15"/>
      <c r="AA171" s="16"/>
      <c r="AB171" s="13" t="e">
        <f xml:space="preserve"> IF(W171&gt;-1, IF(OR(NOT(ISERROR( SEARCH("-",#REF!))), NOT(ISERROR(SEARCH("-", IF(ISBLANK(Z171),0,Z171))))),FIXED(FIXED( IF(NOT(ISERROR( SEARCH("-",#REF!))), TRIM(LEFT(#REF!, SEARCH("-",#REF!, 1)-1)),#REF!), 2, FALSE) - FIXED(IF(NOT(ISERROR(SEARCH("-", IF(ISBLANK(Z171),0,Z171)))), TRIM(LEFT(IF(ISBLANK(Z171),0,Z171), SEARCH("-", IF(ISBLANK(Z171),0,Z171), 1)-1)), IF(ISBLANK(Z171),0,Z171)), 2, FALSE), 2, FALSE)&amp;" - "&amp;FIXED(FIXED( IF(NOT(ISERROR( SEARCH("-",#REF!))), TRIM(RIGHT(#REF!, SEARCH("-",#REF!, 1)-1)),#REF!), 2, FALSE) - FIXED(IF(NOT(ISERROR(SEARCH("-", IF(ISBLANK(Z171),0,Z171)))), TRIM(RIGHT(IF(ISBLANK(Z171),0,Z171), SEARCH("-", IF(ISBLANK(Z171),0,Z171), 1)-1)), IF(ISBLANK(Z171),0,Z171)), 2, FALSE), 2, FALSE),FIXED(#REF!-IF(ISBLANK(Z171),0,Z171), 2, FALSE)),#REF!)</f>
        <v>#REF!</v>
      </c>
      <c r="AC171" s="13">
        <f>SUM(Q171*EC171,R171*EE171,S171*EG171,T171*EI171,N171*DZ171)*(1-AA171)</f>
        <v>0</v>
      </c>
      <c r="AD171" s="13">
        <f>SUM(Q171*ED171,R171*EF171,S171*EH171,T171*EJ171,N171*EA171)</f>
        <v>0</v>
      </c>
      <c r="DZ171">
        <v>220</v>
      </c>
      <c r="EA171">
        <v>550</v>
      </c>
      <c r="EC171">
        <v>220</v>
      </c>
      <c r="ED171">
        <v>550</v>
      </c>
      <c r="EE171">
        <v>220</v>
      </c>
      <c r="EF171">
        <v>550</v>
      </c>
      <c r="EG171">
        <v>220</v>
      </c>
      <c r="EH171">
        <v>550</v>
      </c>
      <c r="EI171">
        <v>220</v>
      </c>
      <c r="EJ171">
        <v>550</v>
      </c>
    </row>
    <row r="172" spans="1:140" ht="57.75" customHeight="1" x14ac:dyDescent="0.2">
      <c r="A172" s="7"/>
      <c r="B172" s="9" t="s">
        <v>384</v>
      </c>
      <c r="C172" s="9" t="s">
        <v>385</v>
      </c>
      <c r="D172" s="9" t="s">
        <v>388</v>
      </c>
      <c r="E172" s="9" t="s">
        <v>389</v>
      </c>
      <c r="F172" s="9" t="s">
        <v>390</v>
      </c>
      <c r="G172" s="9" t="s">
        <v>384</v>
      </c>
      <c r="H172" s="9" t="s">
        <v>385</v>
      </c>
      <c r="I172" s="9" t="s">
        <v>387</v>
      </c>
      <c r="J172" s="9" t="s">
        <v>52</v>
      </c>
      <c r="K172" s="9" t="s">
        <v>53</v>
      </c>
      <c r="L172" s="9" t="s">
        <v>54</v>
      </c>
      <c r="M172" s="10" t="s">
        <v>68</v>
      </c>
      <c r="N172" s="11"/>
      <c r="O172" s="17"/>
      <c r="P172" s="17"/>
      <c r="Q172" s="6"/>
      <c r="R172" s="6"/>
      <c r="S172" s="6"/>
      <c r="T172" s="6"/>
      <c r="U172" s="17"/>
      <c r="V172" s="13">
        <v>550</v>
      </c>
      <c r="W172" s="14">
        <f t="shared" si="14"/>
        <v>0</v>
      </c>
      <c r="X172" s="14"/>
      <c r="Y172" s="14"/>
      <c r="Z172" s="15"/>
      <c r="AA172" s="16"/>
      <c r="AB172" s="13" t="e">
        <f xml:space="preserve"> IF(W172&gt;-1, IF(OR(NOT(ISERROR( SEARCH("-",#REF!))), NOT(ISERROR(SEARCH("-", IF(ISBLANK(Z172),0,Z172))))),FIXED(FIXED( IF(NOT(ISERROR( SEARCH("-",#REF!))), TRIM(LEFT(#REF!, SEARCH("-",#REF!, 1)-1)),#REF!), 2, FALSE) - FIXED(IF(NOT(ISERROR(SEARCH("-", IF(ISBLANK(Z172),0,Z172)))), TRIM(LEFT(IF(ISBLANK(Z172),0,Z172), SEARCH("-", IF(ISBLANK(Z172),0,Z172), 1)-1)), IF(ISBLANK(Z172),0,Z172)), 2, FALSE), 2, FALSE)&amp;" - "&amp;FIXED(FIXED( IF(NOT(ISERROR( SEARCH("-",#REF!))), TRIM(RIGHT(#REF!, SEARCH("-",#REF!, 1)-1)),#REF!), 2, FALSE) - FIXED(IF(NOT(ISERROR(SEARCH("-", IF(ISBLANK(Z172),0,Z172)))), TRIM(RIGHT(IF(ISBLANK(Z172),0,Z172), SEARCH("-", IF(ISBLANK(Z172),0,Z172), 1)-1)), IF(ISBLANK(Z172),0,Z172)), 2, FALSE), 2, FALSE),FIXED(#REF!-IF(ISBLANK(Z172),0,Z172), 2, FALSE)),#REF!)</f>
        <v>#REF!</v>
      </c>
      <c r="AC172" s="13">
        <f>SUM(Q172*EC172,R172*EE172,S172*EG172,T172*EI172,N172*DZ172)*(1-AA172)</f>
        <v>0</v>
      </c>
      <c r="AD172" s="13">
        <f>SUM(Q172*ED172,R172*EF172,S172*EH172,T172*EJ172,N172*EA172)</f>
        <v>0</v>
      </c>
      <c r="DZ172">
        <v>220</v>
      </c>
      <c r="EA172">
        <v>550</v>
      </c>
      <c r="EC172">
        <v>220</v>
      </c>
      <c r="ED172">
        <v>550</v>
      </c>
      <c r="EE172">
        <v>220</v>
      </c>
      <c r="EF172">
        <v>550</v>
      </c>
      <c r="EG172">
        <v>220</v>
      </c>
      <c r="EH172">
        <v>550</v>
      </c>
      <c r="EI172">
        <v>220</v>
      </c>
      <c r="EJ172">
        <v>550</v>
      </c>
    </row>
    <row r="173" spans="1:140" ht="57.75" customHeight="1" x14ac:dyDescent="0.2">
      <c r="A173" s="7"/>
      <c r="B173" s="9" t="s">
        <v>384</v>
      </c>
      <c r="C173" s="9" t="s">
        <v>385</v>
      </c>
      <c r="D173" s="9" t="s">
        <v>391</v>
      </c>
      <c r="E173" s="9" t="s">
        <v>392</v>
      </c>
      <c r="F173" s="9" t="s">
        <v>393</v>
      </c>
      <c r="G173" s="9" t="s">
        <v>384</v>
      </c>
      <c r="H173" s="9" t="s">
        <v>385</v>
      </c>
      <c r="I173" s="9" t="s">
        <v>387</v>
      </c>
      <c r="J173" s="9" t="s">
        <v>52</v>
      </c>
      <c r="K173" s="9" t="s">
        <v>53</v>
      </c>
      <c r="L173" s="9" t="s">
        <v>54</v>
      </c>
      <c r="M173" s="10" t="s">
        <v>68</v>
      </c>
      <c r="N173" s="11"/>
      <c r="O173" s="17"/>
      <c r="P173" s="17"/>
      <c r="Q173" s="6"/>
      <c r="R173" s="6"/>
      <c r="S173" s="6"/>
      <c r="T173" s="6"/>
      <c r="U173" s="17"/>
      <c r="V173" s="13">
        <v>550</v>
      </c>
      <c r="W173" s="14">
        <f t="shared" si="14"/>
        <v>0</v>
      </c>
      <c r="X173" s="14"/>
      <c r="Y173" s="14"/>
      <c r="Z173" s="15"/>
      <c r="AA173" s="16"/>
      <c r="AB173" s="13" t="e">
        <f xml:space="preserve"> IF(W173&gt;-1, IF(OR(NOT(ISERROR( SEARCH("-",#REF!))), NOT(ISERROR(SEARCH("-", IF(ISBLANK(Z173),0,Z173))))),FIXED(FIXED( IF(NOT(ISERROR( SEARCH("-",#REF!))), TRIM(LEFT(#REF!, SEARCH("-",#REF!, 1)-1)),#REF!), 2, FALSE) - FIXED(IF(NOT(ISERROR(SEARCH("-", IF(ISBLANK(Z173),0,Z173)))), TRIM(LEFT(IF(ISBLANK(Z173),0,Z173), SEARCH("-", IF(ISBLANK(Z173),0,Z173), 1)-1)), IF(ISBLANK(Z173),0,Z173)), 2, FALSE), 2, FALSE)&amp;" - "&amp;FIXED(FIXED( IF(NOT(ISERROR( SEARCH("-",#REF!))), TRIM(RIGHT(#REF!, SEARCH("-",#REF!, 1)-1)),#REF!), 2, FALSE) - FIXED(IF(NOT(ISERROR(SEARCH("-", IF(ISBLANK(Z173),0,Z173)))), TRIM(RIGHT(IF(ISBLANK(Z173),0,Z173), SEARCH("-", IF(ISBLANK(Z173),0,Z173), 1)-1)), IF(ISBLANK(Z173),0,Z173)), 2, FALSE), 2, FALSE),FIXED(#REF!-IF(ISBLANK(Z173),0,Z173), 2, FALSE)),#REF!)</f>
        <v>#REF!</v>
      </c>
      <c r="AC173" s="13">
        <f>SUM(Q173*EC173,R173*EE173,S173*EG173,T173*EI173,N173*DZ173)*(1-AA173)</f>
        <v>0</v>
      </c>
      <c r="AD173" s="13">
        <f>SUM(Q173*ED173,R173*EF173,S173*EH173,T173*EJ173,N173*EA173)</f>
        <v>0</v>
      </c>
      <c r="DZ173">
        <v>220</v>
      </c>
      <c r="EA173">
        <v>550</v>
      </c>
      <c r="EC173">
        <v>220</v>
      </c>
      <c r="ED173">
        <v>550</v>
      </c>
      <c r="EE173">
        <v>220</v>
      </c>
      <c r="EF173">
        <v>550</v>
      </c>
      <c r="EG173">
        <v>220</v>
      </c>
      <c r="EH173">
        <v>550</v>
      </c>
      <c r="EI173">
        <v>220</v>
      </c>
      <c r="EJ173">
        <v>550</v>
      </c>
    </row>
    <row r="174" spans="1:140" ht="57.75" customHeight="1" x14ac:dyDescent="0.2">
      <c r="A174" s="7"/>
      <c r="B174" s="9" t="s">
        <v>394</v>
      </c>
      <c r="C174" s="9" t="s">
        <v>395</v>
      </c>
      <c r="D174" s="9" t="s">
        <v>204</v>
      </c>
      <c r="E174" s="9" t="s">
        <v>205</v>
      </c>
      <c r="F174" s="9" t="s">
        <v>396</v>
      </c>
      <c r="G174" s="9" t="s">
        <v>394</v>
      </c>
      <c r="H174" s="9" t="s">
        <v>395</v>
      </c>
      <c r="I174" s="9" t="s">
        <v>397</v>
      </c>
      <c r="J174" s="9" t="s">
        <v>52</v>
      </c>
      <c r="K174" s="9" t="s">
        <v>53</v>
      </c>
      <c r="L174" s="9" t="s">
        <v>54</v>
      </c>
      <c r="M174" s="10" t="s">
        <v>26</v>
      </c>
      <c r="N174" s="11"/>
      <c r="O174" s="6"/>
      <c r="P174" s="17"/>
      <c r="Q174" s="17"/>
      <c r="R174" s="17"/>
      <c r="S174" s="17"/>
      <c r="T174" s="17"/>
      <c r="U174" s="17"/>
      <c r="V174" s="13">
        <v>190</v>
      </c>
      <c r="W174" s="14">
        <f t="shared" si="14"/>
        <v>0</v>
      </c>
      <c r="X174" s="14"/>
      <c r="Y174" s="14"/>
      <c r="Z174" s="15"/>
      <c r="AA174" s="16"/>
      <c r="AB174" s="13" t="e">
        <f xml:space="preserve"> IF(W174&gt;-1, IF(OR(NOT(ISERROR( SEARCH("-",#REF!))), NOT(ISERROR(SEARCH("-", IF(ISBLANK(Z174),0,Z174))))),FIXED(FIXED( IF(NOT(ISERROR( SEARCH("-",#REF!))), TRIM(LEFT(#REF!, SEARCH("-",#REF!, 1)-1)),#REF!), 2, FALSE) - FIXED(IF(NOT(ISERROR(SEARCH("-", IF(ISBLANK(Z174),0,Z174)))), TRIM(LEFT(IF(ISBLANK(Z174),0,Z174), SEARCH("-", IF(ISBLANK(Z174),0,Z174), 1)-1)), IF(ISBLANK(Z174),0,Z174)), 2, FALSE), 2, FALSE)&amp;" - "&amp;FIXED(FIXED( IF(NOT(ISERROR( SEARCH("-",#REF!))), TRIM(RIGHT(#REF!, SEARCH("-",#REF!, 1)-1)),#REF!), 2, FALSE) - FIXED(IF(NOT(ISERROR(SEARCH("-", IF(ISBLANK(Z174),0,Z174)))), TRIM(RIGHT(IF(ISBLANK(Z174),0,Z174), SEARCH("-", IF(ISBLANK(Z174),0,Z174), 1)-1)), IF(ISBLANK(Z174),0,Z174)), 2, FALSE), 2, FALSE),FIXED(#REF!-IF(ISBLANK(Z174),0,Z174), 2, FALSE)),#REF!)</f>
        <v>#REF!</v>
      </c>
      <c r="AC174" s="13">
        <f t="shared" ref="AC174:AC204" si="19">SUM(O174*EC174,N174*DZ174)*(1-AA174)</f>
        <v>0</v>
      </c>
      <c r="AD174" s="13">
        <f t="shared" ref="AD174:AD204" si="20">SUM(O174*ED174,N174*EA174)</f>
        <v>0</v>
      </c>
      <c r="DZ174">
        <v>76</v>
      </c>
      <c r="EA174">
        <v>190</v>
      </c>
      <c r="EC174">
        <v>76</v>
      </c>
      <c r="ED174">
        <v>190</v>
      </c>
    </row>
    <row r="175" spans="1:140" ht="57.75" customHeight="1" x14ac:dyDescent="0.2">
      <c r="A175" s="7"/>
      <c r="B175" s="9" t="s">
        <v>394</v>
      </c>
      <c r="C175" s="9" t="s">
        <v>395</v>
      </c>
      <c r="D175" s="9" t="s">
        <v>388</v>
      </c>
      <c r="E175" s="9" t="s">
        <v>389</v>
      </c>
      <c r="F175" s="9" t="s">
        <v>398</v>
      </c>
      <c r="G175" s="9" t="s">
        <v>394</v>
      </c>
      <c r="H175" s="9" t="s">
        <v>395</v>
      </c>
      <c r="I175" s="9" t="s">
        <v>397</v>
      </c>
      <c r="J175" s="9" t="s">
        <v>52</v>
      </c>
      <c r="K175" s="9" t="s">
        <v>53</v>
      </c>
      <c r="L175" s="9" t="s">
        <v>54</v>
      </c>
      <c r="M175" s="10" t="s">
        <v>26</v>
      </c>
      <c r="N175" s="11"/>
      <c r="O175" s="6"/>
      <c r="P175" s="17"/>
      <c r="Q175" s="17"/>
      <c r="R175" s="17"/>
      <c r="S175" s="17"/>
      <c r="T175" s="17"/>
      <c r="U175" s="17"/>
      <c r="V175" s="13">
        <v>190</v>
      </c>
      <c r="W175" s="14">
        <f t="shared" si="14"/>
        <v>0</v>
      </c>
      <c r="X175" s="14"/>
      <c r="Y175" s="14"/>
      <c r="Z175" s="15"/>
      <c r="AA175" s="16"/>
      <c r="AB175" s="13" t="e">
        <f xml:space="preserve"> IF(W175&gt;-1, IF(OR(NOT(ISERROR( SEARCH("-",#REF!))), NOT(ISERROR(SEARCH("-", IF(ISBLANK(Z175),0,Z175))))),FIXED(FIXED( IF(NOT(ISERROR( SEARCH("-",#REF!))), TRIM(LEFT(#REF!, SEARCH("-",#REF!, 1)-1)),#REF!), 2, FALSE) - FIXED(IF(NOT(ISERROR(SEARCH("-", IF(ISBLANK(Z175),0,Z175)))), TRIM(LEFT(IF(ISBLANK(Z175),0,Z175), SEARCH("-", IF(ISBLANK(Z175),0,Z175), 1)-1)), IF(ISBLANK(Z175),0,Z175)), 2, FALSE), 2, FALSE)&amp;" - "&amp;FIXED(FIXED( IF(NOT(ISERROR( SEARCH("-",#REF!))), TRIM(RIGHT(#REF!, SEARCH("-",#REF!, 1)-1)),#REF!), 2, FALSE) - FIXED(IF(NOT(ISERROR(SEARCH("-", IF(ISBLANK(Z175),0,Z175)))), TRIM(RIGHT(IF(ISBLANK(Z175),0,Z175), SEARCH("-", IF(ISBLANK(Z175),0,Z175), 1)-1)), IF(ISBLANK(Z175),0,Z175)), 2, FALSE), 2, FALSE),FIXED(#REF!-IF(ISBLANK(Z175),0,Z175), 2, FALSE)),#REF!)</f>
        <v>#REF!</v>
      </c>
      <c r="AC175" s="13">
        <f t="shared" si="19"/>
        <v>0</v>
      </c>
      <c r="AD175" s="13">
        <f t="shared" si="20"/>
        <v>0</v>
      </c>
      <c r="DZ175">
        <v>76</v>
      </c>
      <c r="EA175">
        <v>190</v>
      </c>
      <c r="EC175">
        <v>76</v>
      </c>
      <c r="ED175">
        <v>190</v>
      </c>
    </row>
    <row r="176" spans="1:140" ht="57.75" customHeight="1" x14ac:dyDescent="0.2">
      <c r="A176" s="7"/>
      <c r="B176" s="9" t="s">
        <v>394</v>
      </c>
      <c r="C176" s="9" t="s">
        <v>395</v>
      </c>
      <c r="D176" s="9" t="s">
        <v>391</v>
      </c>
      <c r="E176" s="9" t="s">
        <v>392</v>
      </c>
      <c r="F176" s="9" t="s">
        <v>399</v>
      </c>
      <c r="G176" s="9" t="s">
        <v>394</v>
      </c>
      <c r="H176" s="9" t="s">
        <v>395</v>
      </c>
      <c r="I176" s="9" t="s">
        <v>397</v>
      </c>
      <c r="J176" s="9" t="s">
        <v>52</v>
      </c>
      <c r="K176" s="9" t="s">
        <v>53</v>
      </c>
      <c r="L176" s="9" t="s">
        <v>54</v>
      </c>
      <c r="M176" s="10" t="s">
        <v>26</v>
      </c>
      <c r="N176" s="11"/>
      <c r="O176" s="6"/>
      <c r="P176" s="17"/>
      <c r="Q176" s="17"/>
      <c r="R176" s="17"/>
      <c r="S176" s="17"/>
      <c r="T176" s="17"/>
      <c r="U176" s="17"/>
      <c r="V176" s="13">
        <v>190</v>
      </c>
      <c r="W176" s="14">
        <f t="shared" si="14"/>
        <v>0</v>
      </c>
      <c r="X176" s="14"/>
      <c r="Y176" s="14"/>
      <c r="Z176" s="15"/>
      <c r="AA176" s="16"/>
      <c r="AB176" s="13" t="e">
        <f xml:space="preserve"> IF(W176&gt;-1, IF(OR(NOT(ISERROR( SEARCH("-",#REF!))), NOT(ISERROR(SEARCH("-", IF(ISBLANK(Z176),0,Z176))))),FIXED(FIXED( IF(NOT(ISERROR( SEARCH("-",#REF!))), TRIM(LEFT(#REF!, SEARCH("-",#REF!, 1)-1)),#REF!), 2, FALSE) - FIXED(IF(NOT(ISERROR(SEARCH("-", IF(ISBLANK(Z176),0,Z176)))), TRIM(LEFT(IF(ISBLANK(Z176),0,Z176), SEARCH("-", IF(ISBLANK(Z176),0,Z176), 1)-1)), IF(ISBLANK(Z176),0,Z176)), 2, FALSE), 2, FALSE)&amp;" - "&amp;FIXED(FIXED( IF(NOT(ISERROR( SEARCH("-",#REF!))), TRIM(RIGHT(#REF!, SEARCH("-",#REF!, 1)-1)),#REF!), 2, FALSE) - FIXED(IF(NOT(ISERROR(SEARCH("-", IF(ISBLANK(Z176),0,Z176)))), TRIM(RIGHT(IF(ISBLANK(Z176),0,Z176), SEARCH("-", IF(ISBLANK(Z176),0,Z176), 1)-1)), IF(ISBLANK(Z176),0,Z176)), 2, FALSE), 2, FALSE),FIXED(#REF!-IF(ISBLANK(Z176),0,Z176), 2, FALSE)),#REF!)</f>
        <v>#REF!</v>
      </c>
      <c r="AC176" s="13">
        <f t="shared" si="19"/>
        <v>0</v>
      </c>
      <c r="AD176" s="13">
        <f t="shared" si="20"/>
        <v>0</v>
      </c>
      <c r="DZ176">
        <v>76</v>
      </c>
      <c r="EA176">
        <v>190</v>
      </c>
      <c r="EC176">
        <v>76</v>
      </c>
      <c r="ED176">
        <v>190</v>
      </c>
    </row>
    <row r="177" spans="1:140" ht="57.75" customHeight="1" x14ac:dyDescent="0.2">
      <c r="A177" s="7"/>
      <c r="B177" s="9" t="s">
        <v>400</v>
      </c>
      <c r="C177" s="9" t="s">
        <v>401</v>
      </c>
      <c r="D177" s="9" t="s">
        <v>299</v>
      </c>
      <c r="E177" s="9" t="s">
        <v>300</v>
      </c>
      <c r="F177" s="9" t="s">
        <v>402</v>
      </c>
      <c r="G177" s="9" t="s">
        <v>400</v>
      </c>
      <c r="H177" s="9" t="s">
        <v>401</v>
      </c>
      <c r="I177" s="9" t="s">
        <v>63</v>
      </c>
      <c r="J177" s="9" t="s">
        <v>52</v>
      </c>
      <c r="K177" s="9" t="s">
        <v>53</v>
      </c>
      <c r="L177" s="9" t="s">
        <v>54</v>
      </c>
      <c r="M177" s="10" t="s">
        <v>26</v>
      </c>
      <c r="N177" s="11"/>
      <c r="O177" s="6"/>
      <c r="P177" s="17"/>
      <c r="Q177" s="17"/>
      <c r="R177" s="17"/>
      <c r="S177" s="17"/>
      <c r="T177" s="17"/>
      <c r="U177" s="17"/>
      <c r="V177" s="13">
        <v>170</v>
      </c>
      <c r="W177" s="14">
        <f t="shared" si="14"/>
        <v>0</v>
      </c>
      <c r="X177" s="14"/>
      <c r="Y177" s="14"/>
      <c r="Z177" s="15"/>
      <c r="AA177" s="16"/>
      <c r="AB177" s="13" t="e">
        <f xml:space="preserve"> IF(W177&gt;-1, IF(OR(NOT(ISERROR( SEARCH("-",#REF!))), NOT(ISERROR(SEARCH("-", IF(ISBLANK(Z177),0,Z177))))),FIXED(FIXED( IF(NOT(ISERROR( SEARCH("-",#REF!))), TRIM(LEFT(#REF!, SEARCH("-",#REF!, 1)-1)),#REF!), 2, FALSE) - FIXED(IF(NOT(ISERROR(SEARCH("-", IF(ISBLANK(Z177),0,Z177)))), TRIM(LEFT(IF(ISBLANK(Z177),0,Z177), SEARCH("-", IF(ISBLANK(Z177),0,Z177), 1)-1)), IF(ISBLANK(Z177),0,Z177)), 2, FALSE), 2, FALSE)&amp;" - "&amp;FIXED(FIXED( IF(NOT(ISERROR( SEARCH("-",#REF!))), TRIM(RIGHT(#REF!, SEARCH("-",#REF!, 1)-1)),#REF!), 2, FALSE) - FIXED(IF(NOT(ISERROR(SEARCH("-", IF(ISBLANK(Z177),0,Z177)))), TRIM(RIGHT(IF(ISBLANK(Z177),0,Z177), SEARCH("-", IF(ISBLANK(Z177),0,Z177), 1)-1)), IF(ISBLANK(Z177),0,Z177)), 2, FALSE), 2, FALSE),FIXED(#REF!-IF(ISBLANK(Z177),0,Z177), 2, FALSE)),#REF!)</f>
        <v>#REF!</v>
      </c>
      <c r="AC177" s="13">
        <f t="shared" si="19"/>
        <v>0</v>
      </c>
      <c r="AD177" s="13">
        <f t="shared" si="20"/>
        <v>0</v>
      </c>
      <c r="DZ177">
        <v>68</v>
      </c>
      <c r="EA177">
        <v>170</v>
      </c>
      <c r="EC177">
        <v>68</v>
      </c>
      <c r="ED177">
        <v>170</v>
      </c>
    </row>
    <row r="178" spans="1:140" ht="57.75" customHeight="1" x14ac:dyDescent="0.2">
      <c r="A178" s="7"/>
      <c r="B178" s="9" t="s">
        <v>400</v>
      </c>
      <c r="C178" s="9" t="s">
        <v>401</v>
      </c>
      <c r="D178" s="9" t="s">
        <v>403</v>
      </c>
      <c r="E178" s="9" t="s">
        <v>404</v>
      </c>
      <c r="F178" s="9" t="s">
        <v>405</v>
      </c>
      <c r="G178" s="9" t="s">
        <v>400</v>
      </c>
      <c r="H178" s="9" t="s">
        <v>401</v>
      </c>
      <c r="I178" s="9" t="s">
        <v>63</v>
      </c>
      <c r="J178" s="9" t="s">
        <v>52</v>
      </c>
      <c r="K178" s="9" t="s">
        <v>53</v>
      </c>
      <c r="L178" s="9" t="s">
        <v>54</v>
      </c>
      <c r="M178" s="10" t="s">
        <v>26</v>
      </c>
      <c r="N178" s="11"/>
      <c r="O178" s="6"/>
      <c r="P178" s="17"/>
      <c r="Q178" s="17"/>
      <c r="R178" s="17"/>
      <c r="S178" s="17"/>
      <c r="T178" s="17"/>
      <c r="U178" s="17"/>
      <c r="V178" s="13">
        <v>170</v>
      </c>
      <c r="W178" s="14">
        <f t="shared" si="14"/>
        <v>0</v>
      </c>
      <c r="X178" s="14"/>
      <c r="Y178" s="14"/>
      <c r="Z178" s="15"/>
      <c r="AA178" s="16"/>
      <c r="AB178" s="13" t="e">
        <f xml:space="preserve"> IF(W178&gt;-1, IF(OR(NOT(ISERROR( SEARCH("-",#REF!))), NOT(ISERROR(SEARCH("-", IF(ISBLANK(Z178),0,Z178))))),FIXED(FIXED( IF(NOT(ISERROR( SEARCH("-",#REF!))), TRIM(LEFT(#REF!, SEARCH("-",#REF!, 1)-1)),#REF!), 2, FALSE) - FIXED(IF(NOT(ISERROR(SEARCH("-", IF(ISBLANK(Z178),0,Z178)))), TRIM(LEFT(IF(ISBLANK(Z178),0,Z178), SEARCH("-", IF(ISBLANK(Z178),0,Z178), 1)-1)), IF(ISBLANK(Z178),0,Z178)), 2, FALSE), 2, FALSE)&amp;" - "&amp;FIXED(FIXED( IF(NOT(ISERROR( SEARCH("-",#REF!))), TRIM(RIGHT(#REF!, SEARCH("-",#REF!, 1)-1)),#REF!), 2, FALSE) - FIXED(IF(NOT(ISERROR(SEARCH("-", IF(ISBLANK(Z178),0,Z178)))), TRIM(RIGHT(IF(ISBLANK(Z178),0,Z178), SEARCH("-", IF(ISBLANK(Z178),0,Z178), 1)-1)), IF(ISBLANK(Z178),0,Z178)), 2, FALSE), 2, FALSE),FIXED(#REF!-IF(ISBLANK(Z178),0,Z178), 2, FALSE)),#REF!)</f>
        <v>#REF!</v>
      </c>
      <c r="AC178" s="13">
        <f t="shared" si="19"/>
        <v>0</v>
      </c>
      <c r="AD178" s="13">
        <f t="shared" si="20"/>
        <v>0</v>
      </c>
      <c r="DZ178">
        <v>68</v>
      </c>
      <c r="EA178">
        <v>170</v>
      </c>
      <c r="EC178">
        <v>68</v>
      </c>
      <c r="ED178">
        <v>170</v>
      </c>
    </row>
    <row r="179" spans="1:140" ht="57.75" customHeight="1" x14ac:dyDescent="0.2">
      <c r="A179" s="7"/>
      <c r="B179" s="9" t="s">
        <v>424</v>
      </c>
      <c r="C179" s="9" t="s">
        <v>425</v>
      </c>
      <c r="D179" s="9" t="s">
        <v>60</v>
      </c>
      <c r="E179" s="9" t="s">
        <v>61</v>
      </c>
      <c r="F179" s="9" t="s">
        <v>426</v>
      </c>
      <c r="G179" s="9" t="s">
        <v>424</v>
      </c>
      <c r="H179" s="9" t="s">
        <v>425</v>
      </c>
      <c r="I179" s="9" t="s">
        <v>63</v>
      </c>
      <c r="J179" s="9" t="s">
        <v>52</v>
      </c>
      <c r="K179" s="9" t="s">
        <v>53</v>
      </c>
      <c r="L179" s="9" t="s">
        <v>54</v>
      </c>
      <c r="M179" s="10" t="s">
        <v>26</v>
      </c>
      <c r="N179" s="11"/>
      <c r="O179" s="6"/>
      <c r="P179" s="17"/>
      <c r="Q179" s="17"/>
      <c r="R179" s="17"/>
      <c r="S179" s="17"/>
      <c r="T179" s="17"/>
      <c r="U179" s="17"/>
      <c r="V179" s="13">
        <v>150</v>
      </c>
      <c r="W179" s="14">
        <f t="shared" si="14"/>
        <v>0</v>
      </c>
      <c r="X179" s="14"/>
      <c r="Y179" s="14"/>
      <c r="Z179" s="15"/>
      <c r="AA179" s="16"/>
      <c r="AB179" s="13" t="e">
        <f xml:space="preserve"> IF(W179&gt;-1, IF(OR(NOT(ISERROR( SEARCH("-",#REF!))), NOT(ISERROR(SEARCH("-", IF(ISBLANK(Z179),0,Z179))))),FIXED(FIXED( IF(NOT(ISERROR( SEARCH("-",#REF!))), TRIM(LEFT(#REF!, SEARCH("-",#REF!, 1)-1)),#REF!), 2, FALSE) - FIXED(IF(NOT(ISERROR(SEARCH("-", IF(ISBLANK(Z179),0,Z179)))), TRIM(LEFT(IF(ISBLANK(Z179),0,Z179), SEARCH("-", IF(ISBLANK(Z179),0,Z179), 1)-1)), IF(ISBLANK(Z179),0,Z179)), 2, FALSE), 2, FALSE)&amp;" - "&amp;FIXED(FIXED( IF(NOT(ISERROR( SEARCH("-",#REF!))), TRIM(RIGHT(#REF!, SEARCH("-",#REF!, 1)-1)),#REF!), 2, FALSE) - FIXED(IF(NOT(ISERROR(SEARCH("-", IF(ISBLANK(Z179),0,Z179)))), TRIM(RIGHT(IF(ISBLANK(Z179),0,Z179), SEARCH("-", IF(ISBLANK(Z179),0,Z179), 1)-1)), IF(ISBLANK(Z179),0,Z179)), 2, FALSE), 2, FALSE),FIXED(#REF!-IF(ISBLANK(Z179),0,Z179), 2, FALSE)),#REF!)</f>
        <v>#REF!</v>
      </c>
      <c r="AC179" s="13">
        <f t="shared" si="19"/>
        <v>0</v>
      </c>
      <c r="AD179" s="13">
        <f t="shared" si="20"/>
        <v>0</v>
      </c>
      <c r="DZ179">
        <v>128</v>
      </c>
      <c r="EA179">
        <v>320</v>
      </c>
      <c r="EC179">
        <v>128</v>
      </c>
      <c r="ED179">
        <v>320</v>
      </c>
    </row>
    <row r="180" spans="1:140" ht="57.75" customHeight="1" x14ac:dyDescent="0.2">
      <c r="A180" s="7"/>
      <c r="B180" s="9" t="s">
        <v>424</v>
      </c>
      <c r="C180" s="9" t="s">
        <v>425</v>
      </c>
      <c r="D180" s="9" t="s">
        <v>412</v>
      </c>
      <c r="E180" s="9" t="s">
        <v>413</v>
      </c>
      <c r="F180" s="9" t="s">
        <v>427</v>
      </c>
      <c r="G180" s="9" t="s">
        <v>424</v>
      </c>
      <c r="H180" s="9" t="s">
        <v>425</v>
      </c>
      <c r="I180" s="9" t="s">
        <v>63</v>
      </c>
      <c r="J180" s="9" t="s">
        <v>52</v>
      </c>
      <c r="K180" s="9" t="s">
        <v>53</v>
      </c>
      <c r="L180" s="9" t="s">
        <v>54</v>
      </c>
      <c r="M180" s="10" t="s">
        <v>26</v>
      </c>
      <c r="N180" s="11"/>
      <c r="O180" s="6"/>
      <c r="P180" s="17"/>
      <c r="Q180" s="17"/>
      <c r="R180" s="17"/>
      <c r="S180" s="17"/>
      <c r="T180" s="17"/>
      <c r="U180" s="17"/>
      <c r="V180" s="13">
        <v>150</v>
      </c>
      <c r="W180" s="14">
        <f t="shared" si="14"/>
        <v>0</v>
      </c>
      <c r="X180" s="14"/>
      <c r="Y180" s="14"/>
      <c r="Z180" s="15"/>
      <c r="AA180" s="16"/>
      <c r="AB180" s="13" t="e">
        <f xml:space="preserve"> IF(W180&gt;-1, IF(OR(NOT(ISERROR( SEARCH("-",#REF!))), NOT(ISERROR(SEARCH("-", IF(ISBLANK(Z180),0,Z180))))),FIXED(FIXED( IF(NOT(ISERROR( SEARCH("-",#REF!))), TRIM(LEFT(#REF!, SEARCH("-",#REF!, 1)-1)),#REF!), 2, FALSE) - FIXED(IF(NOT(ISERROR(SEARCH("-", IF(ISBLANK(Z180),0,Z180)))), TRIM(LEFT(IF(ISBLANK(Z180),0,Z180), SEARCH("-", IF(ISBLANK(Z180),0,Z180), 1)-1)), IF(ISBLANK(Z180),0,Z180)), 2, FALSE), 2, FALSE)&amp;" - "&amp;FIXED(FIXED( IF(NOT(ISERROR( SEARCH("-",#REF!))), TRIM(RIGHT(#REF!, SEARCH("-",#REF!, 1)-1)),#REF!), 2, FALSE) - FIXED(IF(NOT(ISERROR(SEARCH("-", IF(ISBLANK(Z180),0,Z180)))), TRIM(RIGHT(IF(ISBLANK(Z180),0,Z180), SEARCH("-", IF(ISBLANK(Z180),0,Z180), 1)-1)), IF(ISBLANK(Z180),0,Z180)), 2, FALSE), 2, FALSE),FIXED(#REF!-IF(ISBLANK(Z180),0,Z180), 2, FALSE)),#REF!)</f>
        <v>#REF!</v>
      </c>
      <c r="AC180" s="13">
        <f t="shared" si="19"/>
        <v>0</v>
      </c>
      <c r="AD180" s="13">
        <f t="shared" si="20"/>
        <v>0</v>
      </c>
      <c r="DZ180">
        <v>128</v>
      </c>
      <c r="EA180">
        <v>320</v>
      </c>
      <c r="EC180">
        <v>128</v>
      </c>
      <c r="ED180">
        <v>320</v>
      </c>
    </row>
    <row r="181" spans="1:140" ht="57.75" customHeight="1" x14ac:dyDescent="0.2">
      <c r="A181" s="7"/>
      <c r="B181" s="9" t="s">
        <v>424</v>
      </c>
      <c r="C181" s="9" t="s">
        <v>425</v>
      </c>
      <c r="D181" s="9" t="s">
        <v>415</v>
      </c>
      <c r="E181" s="9" t="s">
        <v>416</v>
      </c>
      <c r="F181" s="9" t="s">
        <v>428</v>
      </c>
      <c r="G181" s="9" t="s">
        <v>424</v>
      </c>
      <c r="H181" s="9" t="s">
        <v>425</v>
      </c>
      <c r="I181" s="9" t="s">
        <v>63</v>
      </c>
      <c r="J181" s="9" t="s">
        <v>52</v>
      </c>
      <c r="K181" s="9" t="s">
        <v>53</v>
      </c>
      <c r="L181" s="9" t="s">
        <v>54</v>
      </c>
      <c r="M181" s="10" t="s">
        <v>26</v>
      </c>
      <c r="N181" s="11"/>
      <c r="O181" s="6"/>
      <c r="P181" s="17"/>
      <c r="Q181" s="17"/>
      <c r="R181" s="17"/>
      <c r="S181" s="17"/>
      <c r="T181" s="17"/>
      <c r="U181" s="17"/>
      <c r="V181" s="13">
        <v>150</v>
      </c>
      <c r="W181" s="14">
        <f t="shared" si="14"/>
        <v>0</v>
      </c>
      <c r="X181" s="14"/>
      <c r="Y181" s="14"/>
      <c r="Z181" s="15"/>
      <c r="AA181" s="16"/>
      <c r="AB181" s="13" t="e">
        <f xml:space="preserve"> IF(W181&gt;-1, IF(OR(NOT(ISERROR( SEARCH("-",#REF!))), NOT(ISERROR(SEARCH("-", IF(ISBLANK(Z181),0,Z181))))),FIXED(FIXED( IF(NOT(ISERROR( SEARCH("-",#REF!))), TRIM(LEFT(#REF!, SEARCH("-",#REF!, 1)-1)),#REF!), 2, FALSE) - FIXED(IF(NOT(ISERROR(SEARCH("-", IF(ISBLANK(Z181),0,Z181)))), TRIM(LEFT(IF(ISBLANK(Z181),0,Z181), SEARCH("-", IF(ISBLANK(Z181),0,Z181), 1)-1)), IF(ISBLANK(Z181),0,Z181)), 2, FALSE), 2, FALSE)&amp;" - "&amp;FIXED(FIXED( IF(NOT(ISERROR( SEARCH("-",#REF!))), TRIM(RIGHT(#REF!, SEARCH("-",#REF!, 1)-1)),#REF!), 2, FALSE) - FIXED(IF(NOT(ISERROR(SEARCH("-", IF(ISBLANK(Z181),0,Z181)))), TRIM(RIGHT(IF(ISBLANK(Z181),0,Z181), SEARCH("-", IF(ISBLANK(Z181),0,Z181), 1)-1)), IF(ISBLANK(Z181),0,Z181)), 2, FALSE), 2, FALSE),FIXED(#REF!-IF(ISBLANK(Z181),0,Z181), 2, FALSE)),#REF!)</f>
        <v>#REF!</v>
      </c>
      <c r="AC181" s="13">
        <f t="shared" si="19"/>
        <v>0</v>
      </c>
      <c r="AD181" s="13">
        <f t="shared" si="20"/>
        <v>0</v>
      </c>
      <c r="DZ181">
        <v>128</v>
      </c>
      <c r="EA181">
        <v>320</v>
      </c>
      <c r="EC181">
        <v>128</v>
      </c>
      <c r="ED181">
        <v>320</v>
      </c>
    </row>
    <row r="182" spans="1:140" ht="57.75" customHeight="1" x14ac:dyDescent="0.2">
      <c r="A182" s="7"/>
      <c r="B182" s="9" t="s">
        <v>424</v>
      </c>
      <c r="C182" s="9" t="s">
        <v>425</v>
      </c>
      <c r="D182" s="9" t="s">
        <v>409</v>
      </c>
      <c r="E182" s="9" t="s">
        <v>410</v>
      </c>
      <c r="F182" s="9" t="s">
        <v>429</v>
      </c>
      <c r="G182" s="9" t="s">
        <v>424</v>
      </c>
      <c r="H182" s="9" t="s">
        <v>425</v>
      </c>
      <c r="I182" s="9" t="s">
        <v>63</v>
      </c>
      <c r="J182" s="9" t="s">
        <v>52</v>
      </c>
      <c r="K182" s="9" t="s">
        <v>53</v>
      </c>
      <c r="L182" s="9" t="s">
        <v>54</v>
      </c>
      <c r="M182" s="10" t="s">
        <v>26</v>
      </c>
      <c r="N182" s="11"/>
      <c r="O182" s="6"/>
      <c r="P182" s="17"/>
      <c r="Q182" s="17"/>
      <c r="R182" s="17"/>
      <c r="S182" s="17"/>
      <c r="T182" s="17"/>
      <c r="U182" s="17"/>
      <c r="V182" s="13">
        <v>150</v>
      </c>
      <c r="W182" s="14">
        <f t="shared" si="14"/>
        <v>0</v>
      </c>
      <c r="X182" s="14"/>
      <c r="Y182" s="14"/>
      <c r="Z182" s="15"/>
      <c r="AA182" s="16"/>
      <c r="AB182" s="13" t="e">
        <f xml:space="preserve"> IF(W182&gt;-1, IF(OR(NOT(ISERROR( SEARCH("-",#REF!))), NOT(ISERROR(SEARCH("-", IF(ISBLANK(Z182),0,Z182))))),FIXED(FIXED( IF(NOT(ISERROR( SEARCH("-",#REF!))), TRIM(LEFT(#REF!, SEARCH("-",#REF!, 1)-1)),#REF!), 2, FALSE) - FIXED(IF(NOT(ISERROR(SEARCH("-", IF(ISBLANK(Z182),0,Z182)))), TRIM(LEFT(IF(ISBLANK(Z182),0,Z182), SEARCH("-", IF(ISBLANK(Z182),0,Z182), 1)-1)), IF(ISBLANK(Z182),0,Z182)), 2, FALSE), 2, FALSE)&amp;" - "&amp;FIXED(FIXED( IF(NOT(ISERROR( SEARCH("-",#REF!))), TRIM(RIGHT(#REF!, SEARCH("-",#REF!, 1)-1)),#REF!), 2, FALSE) - FIXED(IF(NOT(ISERROR(SEARCH("-", IF(ISBLANK(Z182),0,Z182)))), TRIM(RIGHT(IF(ISBLANK(Z182),0,Z182), SEARCH("-", IF(ISBLANK(Z182),0,Z182), 1)-1)), IF(ISBLANK(Z182),0,Z182)), 2, FALSE), 2, FALSE),FIXED(#REF!-IF(ISBLANK(Z182),0,Z182), 2, FALSE)),#REF!)</f>
        <v>#REF!</v>
      </c>
      <c r="AC182" s="13">
        <f t="shared" si="19"/>
        <v>0</v>
      </c>
      <c r="AD182" s="13">
        <f t="shared" si="20"/>
        <v>0</v>
      </c>
      <c r="DZ182">
        <v>128</v>
      </c>
      <c r="EA182">
        <v>320</v>
      </c>
      <c r="EC182">
        <v>128</v>
      </c>
      <c r="ED182">
        <v>320</v>
      </c>
    </row>
    <row r="183" spans="1:140" ht="57.75" customHeight="1" x14ac:dyDescent="0.2">
      <c r="A183" s="7"/>
      <c r="B183" s="9" t="s">
        <v>406</v>
      </c>
      <c r="C183" s="9" t="s">
        <v>407</v>
      </c>
      <c r="D183" s="9" t="s">
        <v>60</v>
      </c>
      <c r="E183" s="9" t="s">
        <v>61</v>
      </c>
      <c r="F183" s="9" t="s">
        <v>408</v>
      </c>
      <c r="G183" s="9" t="s">
        <v>406</v>
      </c>
      <c r="H183" s="9" t="s">
        <v>407</v>
      </c>
      <c r="I183" s="9" t="s">
        <v>63</v>
      </c>
      <c r="J183" s="9" t="s">
        <v>52</v>
      </c>
      <c r="K183" s="9" t="s">
        <v>53</v>
      </c>
      <c r="L183" s="9" t="s">
        <v>54</v>
      </c>
      <c r="M183" s="10" t="s">
        <v>26</v>
      </c>
      <c r="N183" s="11"/>
      <c r="O183" s="35"/>
      <c r="P183" s="17"/>
      <c r="Q183" s="34"/>
      <c r="R183" s="34"/>
      <c r="S183" s="34"/>
      <c r="T183" s="34"/>
      <c r="U183" s="17"/>
      <c r="V183" s="13">
        <v>320</v>
      </c>
      <c r="W183" s="14">
        <f t="shared" si="14"/>
        <v>0</v>
      </c>
      <c r="X183" s="14"/>
      <c r="Y183" s="14"/>
      <c r="Z183" s="15"/>
      <c r="AA183" s="16"/>
      <c r="AB183" s="13" t="e">
        <f xml:space="preserve"> IF(W183&gt;-1, IF(OR(NOT(ISERROR( SEARCH("-",#REF!))), NOT(ISERROR(SEARCH("-", IF(ISBLANK(Z183),0,Z183))))),FIXED(FIXED( IF(NOT(ISERROR( SEARCH("-",#REF!))), TRIM(LEFT(#REF!, SEARCH("-",#REF!, 1)-1)),#REF!), 2, FALSE) - FIXED(IF(NOT(ISERROR(SEARCH("-", IF(ISBLANK(Z183),0,Z183)))), TRIM(LEFT(IF(ISBLANK(Z183),0,Z183), SEARCH("-", IF(ISBLANK(Z183),0,Z183), 1)-1)), IF(ISBLANK(Z183),0,Z183)), 2, FALSE), 2, FALSE)&amp;" - "&amp;FIXED(FIXED( IF(NOT(ISERROR( SEARCH("-",#REF!))), TRIM(RIGHT(#REF!, SEARCH("-",#REF!, 1)-1)),#REF!), 2, FALSE) - FIXED(IF(NOT(ISERROR(SEARCH("-", IF(ISBLANK(Z183),0,Z183)))), TRIM(RIGHT(IF(ISBLANK(Z183),0,Z183), SEARCH("-", IF(ISBLANK(Z183),0,Z183), 1)-1)), IF(ISBLANK(Z183),0,Z183)), 2, FALSE), 2, FALSE),FIXED(#REF!-IF(ISBLANK(Z183),0,Z183), 2, FALSE)),#REF!)</f>
        <v>#REF!</v>
      </c>
      <c r="AC183" s="13">
        <f t="shared" si="19"/>
        <v>0</v>
      </c>
      <c r="AD183" s="13">
        <f t="shared" si="20"/>
        <v>0</v>
      </c>
      <c r="DZ183">
        <v>156</v>
      </c>
      <c r="EA183">
        <v>390</v>
      </c>
      <c r="EC183">
        <v>156</v>
      </c>
      <c r="ED183">
        <v>390</v>
      </c>
      <c r="EE183">
        <v>156</v>
      </c>
      <c r="EF183">
        <v>390</v>
      </c>
      <c r="EG183">
        <v>156</v>
      </c>
      <c r="EH183">
        <v>390</v>
      </c>
      <c r="EI183">
        <v>156</v>
      </c>
      <c r="EJ183">
        <v>390</v>
      </c>
    </row>
    <row r="184" spans="1:140" ht="57.75" customHeight="1" x14ac:dyDescent="0.2">
      <c r="A184" s="7"/>
      <c r="B184" s="9" t="s">
        <v>406</v>
      </c>
      <c r="C184" s="9" t="s">
        <v>407</v>
      </c>
      <c r="D184" s="9" t="s">
        <v>409</v>
      </c>
      <c r="E184" s="9" t="s">
        <v>410</v>
      </c>
      <c r="F184" s="9" t="s">
        <v>411</v>
      </c>
      <c r="G184" s="9" t="s">
        <v>406</v>
      </c>
      <c r="H184" s="9" t="s">
        <v>407</v>
      </c>
      <c r="I184" s="9" t="s">
        <v>63</v>
      </c>
      <c r="J184" s="9" t="s">
        <v>52</v>
      </c>
      <c r="K184" s="9" t="s">
        <v>53</v>
      </c>
      <c r="L184" s="9" t="s">
        <v>54</v>
      </c>
      <c r="M184" s="10" t="s">
        <v>26</v>
      </c>
      <c r="N184" s="11"/>
      <c r="O184" s="35"/>
      <c r="P184" s="17"/>
      <c r="Q184" s="34"/>
      <c r="R184" s="34"/>
      <c r="S184" s="34"/>
      <c r="T184" s="34"/>
      <c r="U184" s="17"/>
      <c r="V184" s="13">
        <v>320</v>
      </c>
      <c r="W184" s="14">
        <f t="shared" si="14"/>
        <v>0</v>
      </c>
      <c r="X184" s="14"/>
      <c r="Y184" s="14"/>
      <c r="Z184" s="15"/>
      <c r="AA184" s="16"/>
      <c r="AB184" s="13" t="e">
        <f xml:space="preserve"> IF(W184&gt;-1, IF(OR(NOT(ISERROR( SEARCH("-",#REF!))), NOT(ISERROR(SEARCH("-", IF(ISBLANK(Z184),0,Z184))))),FIXED(FIXED( IF(NOT(ISERROR( SEARCH("-",#REF!))), TRIM(LEFT(#REF!, SEARCH("-",#REF!, 1)-1)),#REF!), 2, FALSE) - FIXED(IF(NOT(ISERROR(SEARCH("-", IF(ISBLANK(Z184),0,Z184)))), TRIM(LEFT(IF(ISBLANK(Z184),0,Z184), SEARCH("-", IF(ISBLANK(Z184),0,Z184), 1)-1)), IF(ISBLANK(Z184),0,Z184)), 2, FALSE), 2, FALSE)&amp;" - "&amp;FIXED(FIXED( IF(NOT(ISERROR( SEARCH("-",#REF!))), TRIM(RIGHT(#REF!, SEARCH("-",#REF!, 1)-1)),#REF!), 2, FALSE) - FIXED(IF(NOT(ISERROR(SEARCH("-", IF(ISBLANK(Z184),0,Z184)))), TRIM(RIGHT(IF(ISBLANK(Z184),0,Z184), SEARCH("-", IF(ISBLANK(Z184),0,Z184), 1)-1)), IF(ISBLANK(Z184),0,Z184)), 2, FALSE), 2, FALSE),FIXED(#REF!-IF(ISBLANK(Z184),0,Z184), 2, FALSE)),#REF!)</f>
        <v>#REF!</v>
      </c>
      <c r="AC184" s="13">
        <f t="shared" si="19"/>
        <v>0</v>
      </c>
      <c r="AD184" s="13">
        <f t="shared" si="20"/>
        <v>0</v>
      </c>
      <c r="DZ184">
        <v>156</v>
      </c>
      <c r="EA184">
        <v>390</v>
      </c>
      <c r="EC184">
        <v>156</v>
      </c>
      <c r="ED184">
        <v>390</v>
      </c>
      <c r="EE184">
        <v>156</v>
      </c>
      <c r="EF184">
        <v>390</v>
      </c>
      <c r="EG184">
        <v>156</v>
      </c>
      <c r="EH184">
        <v>390</v>
      </c>
      <c r="EI184">
        <v>156</v>
      </c>
      <c r="EJ184">
        <v>390</v>
      </c>
    </row>
    <row r="185" spans="1:140" ht="57.75" customHeight="1" x14ac:dyDescent="0.2">
      <c r="A185" s="7"/>
      <c r="B185" s="9" t="s">
        <v>406</v>
      </c>
      <c r="C185" s="9" t="s">
        <v>407</v>
      </c>
      <c r="D185" s="9" t="s">
        <v>412</v>
      </c>
      <c r="E185" s="9" t="s">
        <v>413</v>
      </c>
      <c r="F185" s="9" t="s">
        <v>414</v>
      </c>
      <c r="G185" s="9" t="s">
        <v>406</v>
      </c>
      <c r="H185" s="9" t="s">
        <v>407</v>
      </c>
      <c r="I185" s="9" t="s">
        <v>63</v>
      </c>
      <c r="J185" s="9" t="s">
        <v>52</v>
      </c>
      <c r="K185" s="9" t="s">
        <v>53</v>
      </c>
      <c r="L185" s="9" t="s">
        <v>54</v>
      </c>
      <c r="M185" s="10" t="s">
        <v>26</v>
      </c>
      <c r="N185" s="11"/>
      <c r="O185" s="35"/>
      <c r="P185" s="17"/>
      <c r="Q185" s="34"/>
      <c r="R185" s="34"/>
      <c r="S185" s="34"/>
      <c r="T185" s="34"/>
      <c r="U185" s="17"/>
      <c r="V185" s="13">
        <v>320</v>
      </c>
      <c r="W185" s="14">
        <f t="shared" si="14"/>
        <v>0</v>
      </c>
      <c r="X185" s="14"/>
      <c r="Y185" s="14"/>
      <c r="Z185" s="15"/>
      <c r="AA185" s="16"/>
      <c r="AB185" s="13" t="e">
        <f xml:space="preserve"> IF(W185&gt;-1, IF(OR(NOT(ISERROR( SEARCH("-",#REF!))), NOT(ISERROR(SEARCH("-", IF(ISBLANK(Z185),0,Z185))))),FIXED(FIXED( IF(NOT(ISERROR( SEARCH("-",#REF!))), TRIM(LEFT(#REF!, SEARCH("-",#REF!, 1)-1)),#REF!), 2, FALSE) - FIXED(IF(NOT(ISERROR(SEARCH("-", IF(ISBLANK(Z185),0,Z185)))), TRIM(LEFT(IF(ISBLANK(Z185),0,Z185), SEARCH("-", IF(ISBLANK(Z185),0,Z185), 1)-1)), IF(ISBLANK(Z185),0,Z185)), 2, FALSE), 2, FALSE)&amp;" - "&amp;FIXED(FIXED( IF(NOT(ISERROR( SEARCH("-",#REF!))), TRIM(RIGHT(#REF!, SEARCH("-",#REF!, 1)-1)),#REF!), 2, FALSE) - FIXED(IF(NOT(ISERROR(SEARCH("-", IF(ISBLANK(Z185),0,Z185)))), TRIM(RIGHT(IF(ISBLANK(Z185),0,Z185), SEARCH("-", IF(ISBLANK(Z185),0,Z185), 1)-1)), IF(ISBLANK(Z185),0,Z185)), 2, FALSE), 2, FALSE),FIXED(#REF!-IF(ISBLANK(Z185),0,Z185), 2, FALSE)),#REF!)</f>
        <v>#REF!</v>
      </c>
      <c r="AC185" s="13">
        <f t="shared" si="19"/>
        <v>0</v>
      </c>
      <c r="AD185" s="13">
        <f t="shared" si="20"/>
        <v>0</v>
      </c>
      <c r="DZ185">
        <v>156</v>
      </c>
      <c r="EA185">
        <v>390</v>
      </c>
      <c r="EC185">
        <v>156</v>
      </c>
      <c r="ED185">
        <v>390</v>
      </c>
      <c r="EE185">
        <v>156</v>
      </c>
      <c r="EF185">
        <v>390</v>
      </c>
      <c r="EG185">
        <v>156</v>
      </c>
      <c r="EH185">
        <v>390</v>
      </c>
      <c r="EI185">
        <v>156</v>
      </c>
      <c r="EJ185">
        <v>390</v>
      </c>
    </row>
    <row r="186" spans="1:140" ht="57.75" customHeight="1" x14ac:dyDescent="0.2">
      <c r="A186" s="7"/>
      <c r="B186" s="9" t="s">
        <v>406</v>
      </c>
      <c r="C186" s="9" t="s">
        <v>407</v>
      </c>
      <c r="D186" s="9" t="s">
        <v>415</v>
      </c>
      <c r="E186" s="9" t="s">
        <v>416</v>
      </c>
      <c r="F186" s="9" t="s">
        <v>417</v>
      </c>
      <c r="G186" s="9" t="s">
        <v>406</v>
      </c>
      <c r="H186" s="9" t="s">
        <v>407</v>
      </c>
      <c r="I186" s="9" t="s">
        <v>63</v>
      </c>
      <c r="J186" s="9" t="s">
        <v>52</v>
      </c>
      <c r="K186" s="9" t="s">
        <v>53</v>
      </c>
      <c r="L186" s="9" t="s">
        <v>54</v>
      </c>
      <c r="M186" s="10" t="s">
        <v>26</v>
      </c>
      <c r="N186" s="11"/>
      <c r="O186" s="35"/>
      <c r="P186" s="17"/>
      <c r="Q186" s="34"/>
      <c r="R186" s="34"/>
      <c r="S186" s="34"/>
      <c r="T186" s="34"/>
      <c r="U186" s="17"/>
      <c r="V186" s="13">
        <v>320</v>
      </c>
      <c r="W186" s="14">
        <f t="shared" ref="W186:W221" si="21">(SUM(N186:U186))</f>
        <v>0</v>
      </c>
      <c r="X186" s="14"/>
      <c r="Y186" s="14"/>
      <c r="Z186" s="15"/>
      <c r="AA186" s="16"/>
      <c r="AB186" s="13" t="e">
        <f xml:space="preserve"> IF(W186&gt;-1, IF(OR(NOT(ISERROR( SEARCH("-",#REF!))), NOT(ISERROR(SEARCH("-", IF(ISBLANK(Z186),0,Z186))))),FIXED(FIXED( IF(NOT(ISERROR( SEARCH("-",#REF!))), TRIM(LEFT(#REF!, SEARCH("-",#REF!, 1)-1)),#REF!), 2, FALSE) - FIXED(IF(NOT(ISERROR(SEARCH("-", IF(ISBLANK(Z186),0,Z186)))), TRIM(LEFT(IF(ISBLANK(Z186),0,Z186), SEARCH("-", IF(ISBLANK(Z186),0,Z186), 1)-1)), IF(ISBLANK(Z186),0,Z186)), 2, FALSE), 2, FALSE)&amp;" - "&amp;FIXED(FIXED( IF(NOT(ISERROR( SEARCH("-",#REF!))), TRIM(RIGHT(#REF!, SEARCH("-",#REF!, 1)-1)),#REF!), 2, FALSE) - FIXED(IF(NOT(ISERROR(SEARCH("-", IF(ISBLANK(Z186),0,Z186)))), TRIM(RIGHT(IF(ISBLANK(Z186),0,Z186), SEARCH("-", IF(ISBLANK(Z186),0,Z186), 1)-1)), IF(ISBLANK(Z186),0,Z186)), 2, FALSE), 2, FALSE),FIXED(#REF!-IF(ISBLANK(Z186),0,Z186), 2, FALSE)),#REF!)</f>
        <v>#REF!</v>
      </c>
      <c r="AC186" s="13">
        <f t="shared" si="19"/>
        <v>0</v>
      </c>
      <c r="AD186" s="13">
        <f t="shared" si="20"/>
        <v>0</v>
      </c>
      <c r="DZ186">
        <v>156</v>
      </c>
      <c r="EA186">
        <v>390</v>
      </c>
      <c r="EC186">
        <v>156</v>
      </c>
      <c r="ED186">
        <v>390</v>
      </c>
      <c r="EE186">
        <v>156</v>
      </c>
      <c r="EF186">
        <v>390</v>
      </c>
      <c r="EG186">
        <v>156</v>
      </c>
      <c r="EH186">
        <v>390</v>
      </c>
      <c r="EI186">
        <v>156</v>
      </c>
      <c r="EJ186">
        <v>390</v>
      </c>
    </row>
    <row r="187" spans="1:140" ht="57.75" customHeight="1" x14ac:dyDescent="0.2">
      <c r="A187" s="7"/>
      <c r="B187" s="9" t="s">
        <v>430</v>
      </c>
      <c r="C187" s="9" t="s">
        <v>431</v>
      </c>
      <c r="D187" s="9" t="s">
        <v>60</v>
      </c>
      <c r="E187" s="9" t="s">
        <v>61</v>
      </c>
      <c r="F187" s="9" t="s">
        <v>432</v>
      </c>
      <c r="G187" s="9" t="s">
        <v>430</v>
      </c>
      <c r="H187" s="9" t="s">
        <v>431</v>
      </c>
      <c r="I187" s="9" t="s">
        <v>63</v>
      </c>
      <c r="J187" s="9" t="s">
        <v>52</v>
      </c>
      <c r="K187" s="9" t="s">
        <v>53</v>
      </c>
      <c r="L187" s="9" t="s">
        <v>54</v>
      </c>
      <c r="M187" s="10" t="s">
        <v>26</v>
      </c>
      <c r="N187" s="11"/>
      <c r="O187" s="6"/>
      <c r="P187" s="17"/>
      <c r="Q187" s="17"/>
      <c r="R187" s="17"/>
      <c r="S187" s="17"/>
      <c r="T187" s="17"/>
      <c r="U187" s="17"/>
      <c r="V187" s="13">
        <v>70</v>
      </c>
      <c r="W187" s="14">
        <f t="shared" si="21"/>
        <v>0</v>
      </c>
      <c r="X187" s="14"/>
      <c r="Y187" s="14"/>
      <c r="Z187" s="15"/>
      <c r="AA187" s="16"/>
      <c r="AB187" s="13" t="e">
        <f xml:space="preserve"> IF(W187&gt;-1, IF(OR(NOT(ISERROR( SEARCH("-",#REF!))), NOT(ISERROR(SEARCH("-", IF(ISBLANK(Z187),0,Z187))))),FIXED(FIXED( IF(NOT(ISERROR( SEARCH("-",#REF!))), TRIM(LEFT(#REF!, SEARCH("-",#REF!, 1)-1)),#REF!), 2, FALSE) - FIXED(IF(NOT(ISERROR(SEARCH("-", IF(ISBLANK(Z187),0,Z187)))), TRIM(LEFT(IF(ISBLANK(Z187),0,Z187), SEARCH("-", IF(ISBLANK(Z187),0,Z187), 1)-1)), IF(ISBLANK(Z187),0,Z187)), 2, FALSE), 2, FALSE)&amp;" - "&amp;FIXED(FIXED( IF(NOT(ISERROR( SEARCH("-",#REF!))), TRIM(RIGHT(#REF!, SEARCH("-",#REF!, 1)-1)),#REF!), 2, FALSE) - FIXED(IF(NOT(ISERROR(SEARCH("-", IF(ISBLANK(Z187),0,Z187)))), TRIM(RIGHT(IF(ISBLANK(Z187),0,Z187), SEARCH("-", IF(ISBLANK(Z187),0,Z187), 1)-1)), IF(ISBLANK(Z187),0,Z187)), 2, FALSE), 2, FALSE),FIXED(#REF!-IF(ISBLANK(Z187),0,Z187), 2, FALSE)),#REF!)</f>
        <v>#REF!</v>
      </c>
      <c r="AC187" s="13">
        <f t="shared" si="19"/>
        <v>0</v>
      </c>
      <c r="AD187" s="13">
        <f t="shared" si="20"/>
        <v>0</v>
      </c>
      <c r="DZ187">
        <v>60</v>
      </c>
      <c r="EA187">
        <v>150</v>
      </c>
      <c r="EC187">
        <v>60</v>
      </c>
      <c r="ED187">
        <v>150</v>
      </c>
    </row>
    <row r="188" spans="1:140" ht="57.75" customHeight="1" x14ac:dyDescent="0.2">
      <c r="A188" s="7"/>
      <c r="B188" s="9" t="s">
        <v>430</v>
      </c>
      <c r="C188" s="9" t="s">
        <v>431</v>
      </c>
      <c r="D188" s="9" t="s">
        <v>412</v>
      </c>
      <c r="E188" s="9" t="s">
        <v>413</v>
      </c>
      <c r="F188" s="9" t="s">
        <v>433</v>
      </c>
      <c r="G188" s="9" t="s">
        <v>430</v>
      </c>
      <c r="H188" s="9" t="s">
        <v>431</v>
      </c>
      <c r="I188" s="9" t="s">
        <v>63</v>
      </c>
      <c r="J188" s="9" t="s">
        <v>52</v>
      </c>
      <c r="K188" s="9" t="s">
        <v>53</v>
      </c>
      <c r="L188" s="9" t="s">
        <v>54</v>
      </c>
      <c r="M188" s="10" t="s">
        <v>26</v>
      </c>
      <c r="N188" s="11"/>
      <c r="O188" s="6"/>
      <c r="P188" s="17"/>
      <c r="Q188" s="17"/>
      <c r="R188" s="17"/>
      <c r="S188" s="17"/>
      <c r="T188" s="17"/>
      <c r="U188" s="17"/>
      <c r="V188" s="13">
        <v>70</v>
      </c>
      <c r="W188" s="14">
        <f t="shared" si="21"/>
        <v>0</v>
      </c>
      <c r="X188" s="14"/>
      <c r="Y188" s="14"/>
      <c r="Z188" s="15"/>
      <c r="AA188" s="16"/>
      <c r="AB188" s="13" t="e">
        <f xml:space="preserve"> IF(W188&gt;-1, IF(OR(NOT(ISERROR( SEARCH("-",#REF!))), NOT(ISERROR(SEARCH("-", IF(ISBLANK(Z188),0,Z188))))),FIXED(FIXED( IF(NOT(ISERROR( SEARCH("-",#REF!))), TRIM(LEFT(#REF!, SEARCH("-",#REF!, 1)-1)),#REF!), 2, FALSE) - FIXED(IF(NOT(ISERROR(SEARCH("-", IF(ISBLANK(Z188),0,Z188)))), TRIM(LEFT(IF(ISBLANK(Z188),0,Z188), SEARCH("-", IF(ISBLANK(Z188),0,Z188), 1)-1)), IF(ISBLANK(Z188),0,Z188)), 2, FALSE), 2, FALSE)&amp;" - "&amp;FIXED(FIXED( IF(NOT(ISERROR( SEARCH("-",#REF!))), TRIM(RIGHT(#REF!, SEARCH("-",#REF!, 1)-1)),#REF!), 2, FALSE) - FIXED(IF(NOT(ISERROR(SEARCH("-", IF(ISBLANK(Z188),0,Z188)))), TRIM(RIGHT(IF(ISBLANK(Z188),0,Z188), SEARCH("-", IF(ISBLANK(Z188),0,Z188), 1)-1)), IF(ISBLANK(Z188),0,Z188)), 2, FALSE), 2, FALSE),FIXED(#REF!-IF(ISBLANK(Z188),0,Z188), 2, FALSE)),#REF!)</f>
        <v>#REF!</v>
      </c>
      <c r="AC188" s="13">
        <f t="shared" si="19"/>
        <v>0</v>
      </c>
      <c r="AD188" s="13">
        <f t="shared" si="20"/>
        <v>0</v>
      </c>
      <c r="DZ188">
        <v>60</v>
      </c>
      <c r="EA188">
        <v>150</v>
      </c>
      <c r="EC188">
        <v>60</v>
      </c>
      <c r="ED188">
        <v>150</v>
      </c>
    </row>
    <row r="189" spans="1:140" ht="57.75" customHeight="1" x14ac:dyDescent="0.2">
      <c r="A189" s="7"/>
      <c r="B189" s="9" t="s">
        <v>430</v>
      </c>
      <c r="C189" s="9" t="s">
        <v>431</v>
      </c>
      <c r="D189" s="9" t="s">
        <v>415</v>
      </c>
      <c r="E189" s="9" t="s">
        <v>416</v>
      </c>
      <c r="F189" s="9" t="s">
        <v>434</v>
      </c>
      <c r="G189" s="9" t="s">
        <v>430</v>
      </c>
      <c r="H189" s="9" t="s">
        <v>431</v>
      </c>
      <c r="I189" s="9" t="s">
        <v>63</v>
      </c>
      <c r="J189" s="9" t="s">
        <v>52</v>
      </c>
      <c r="K189" s="9" t="s">
        <v>53</v>
      </c>
      <c r="L189" s="9" t="s">
        <v>54</v>
      </c>
      <c r="M189" s="10" t="s">
        <v>26</v>
      </c>
      <c r="N189" s="11"/>
      <c r="O189" s="6"/>
      <c r="P189" s="17"/>
      <c r="Q189" s="17"/>
      <c r="R189" s="17"/>
      <c r="S189" s="17"/>
      <c r="T189" s="17"/>
      <c r="U189" s="17"/>
      <c r="V189" s="13">
        <v>70</v>
      </c>
      <c r="W189" s="14">
        <f t="shared" si="21"/>
        <v>0</v>
      </c>
      <c r="X189" s="14"/>
      <c r="Y189" s="14"/>
      <c r="Z189" s="15"/>
      <c r="AA189" s="16"/>
      <c r="AB189" s="13" t="e">
        <f xml:space="preserve"> IF(W189&gt;-1, IF(OR(NOT(ISERROR( SEARCH("-",#REF!))), NOT(ISERROR(SEARCH("-", IF(ISBLANK(Z189),0,Z189))))),FIXED(FIXED( IF(NOT(ISERROR( SEARCH("-",#REF!))), TRIM(LEFT(#REF!, SEARCH("-",#REF!, 1)-1)),#REF!), 2, FALSE) - FIXED(IF(NOT(ISERROR(SEARCH("-", IF(ISBLANK(Z189),0,Z189)))), TRIM(LEFT(IF(ISBLANK(Z189),0,Z189), SEARCH("-", IF(ISBLANK(Z189),0,Z189), 1)-1)), IF(ISBLANK(Z189),0,Z189)), 2, FALSE), 2, FALSE)&amp;" - "&amp;FIXED(FIXED( IF(NOT(ISERROR( SEARCH("-",#REF!))), TRIM(RIGHT(#REF!, SEARCH("-",#REF!, 1)-1)),#REF!), 2, FALSE) - FIXED(IF(NOT(ISERROR(SEARCH("-", IF(ISBLANK(Z189),0,Z189)))), TRIM(RIGHT(IF(ISBLANK(Z189),0,Z189), SEARCH("-", IF(ISBLANK(Z189),0,Z189), 1)-1)), IF(ISBLANK(Z189),0,Z189)), 2, FALSE), 2, FALSE),FIXED(#REF!-IF(ISBLANK(Z189),0,Z189), 2, FALSE)),#REF!)</f>
        <v>#REF!</v>
      </c>
      <c r="AC189" s="13">
        <f t="shared" si="19"/>
        <v>0</v>
      </c>
      <c r="AD189" s="13">
        <f t="shared" si="20"/>
        <v>0</v>
      </c>
      <c r="DZ189">
        <v>60</v>
      </c>
      <c r="EA189">
        <v>150</v>
      </c>
      <c r="EC189">
        <v>60</v>
      </c>
      <c r="ED189">
        <v>150</v>
      </c>
    </row>
    <row r="190" spans="1:140" ht="57.75" customHeight="1" x14ac:dyDescent="0.2">
      <c r="A190" s="7"/>
      <c r="B190" s="9" t="s">
        <v>430</v>
      </c>
      <c r="C190" s="9" t="s">
        <v>431</v>
      </c>
      <c r="D190" s="9" t="s">
        <v>409</v>
      </c>
      <c r="E190" s="9" t="s">
        <v>410</v>
      </c>
      <c r="F190" s="9" t="s">
        <v>435</v>
      </c>
      <c r="G190" s="9" t="s">
        <v>430</v>
      </c>
      <c r="H190" s="9" t="s">
        <v>431</v>
      </c>
      <c r="I190" s="9" t="s">
        <v>63</v>
      </c>
      <c r="J190" s="9" t="s">
        <v>52</v>
      </c>
      <c r="K190" s="9" t="s">
        <v>53</v>
      </c>
      <c r="L190" s="9" t="s">
        <v>54</v>
      </c>
      <c r="M190" s="10" t="s">
        <v>26</v>
      </c>
      <c r="N190" s="11"/>
      <c r="O190" s="6"/>
      <c r="P190" s="17"/>
      <c r="Q190" s="17"/>
      <c r="R190" s="17"/>
      <c r="S190" s="17"/>
      <c r="T190" s="17"/>
      <c r="U190" s="17"/>
      <c r="V190" s="13">
        <v>70</v>
      </c>
      <c r="W190" s="14">
        <f t="shared" si="21"/>
        <v>0</v>
      </c>
      <c r="X190" s="14"/>
      <c r="Y190" s="14"/>
      <c r="Z190" s="15"/>
      <c r="AA190" s="16"/>
      <c r="AB190" s="13" t="e">
        <f xml:space="preserve"> IF(W190&gt;-1, IF(OR(NOT(ISERROR( SEARCH("-",#REF!))), NOT(ISERROR(SEARCH("-", IF(ISBLANK(Z190),0,Z190))))),FIXED(FIXED( IF(NOT(ISERROR( SEARCH("-",#REF!))), TRIM(LEFT(#REF!, SEARCH("-",#REF!, 1)-1)),#REF!), 2, FALSE) - FIXED(IF(NOT(ISERROR(SEARCH("-", IF(ISBLANK(Z190),0,Z190)))), TRIM(LEFT(IF(ISBLANK(Z190),0,Z190), SEARCH("-", IF(ISBLANK(Z190),0,Z190), 1)-1)), IF(ISBLANK(Z190),0,Z190)), 2, FALSE), 2, FALSE)&amp;" - "&amp;FIXED(FIXED( IF(NOT(ISERROR( SEARCH("-",#REF!))), TRIM(RIGHT(#REF!, SEARCH("-",#REF!, 1)-1)),#REF!), 2, FALSE) - FIXED(IF(NOT(ISERROR(SEARCH("-", IF(ISBLANK(Z190),0,Z190)))), TRIM(RIGHT(IF(ISBLANK(Z190),0,Z190), SEARCH("-", IF(ISBLANK(Z190),0,Z190), 1)-1)), IF(ISBLANK(Z190),0,Z190)), 2, FALSE), 2, FALSE),FIXED(#REF!-IF(ISBLANK(Z190),0,Z190), 2, FALSE)),#REF!)</f>
        <v>#REF!</v>
      </c>
      <c r="AC190" s="13">
        <f t="shared" si="19"/>
        <v>0</v>
      </c>
      <c r="AD190" s="13">
        <f t="shared" si="20"/>
        <v>0</v>
      </c>
      <c r="DZ190">
        <v>60</v>
      </c>
      <c r="EA190">
        <v>150</v>
      </c>
      <c r="EC190">
        <v>60</v>
      </c>
      <c r="ED190">
        <v>150</v>
      </c>
    </row>
    <row r="191" spans="1:140" ht="57.75" customHeight="1" x14ac:dyDescent="0.2">
      <c r="A191" s="7"/>
      <c r="B191" s="9" t="s">
        <v>436</v>
      </c>
      <c r="C191" s="9" t="s">
        <v>437</v>
      </c>
      <c r="D191" s="9" t="s">
        <v>60</v>
      </c>
      <c r="E191" s="9" t="s">
        <v>61</v>
      </c>
      <c r="F191" s="9" t="s">
        <v>438</v>
      </c>
      <c r="G191" s="9" t="s">
        <v>436</v>
      </c>
      <c r="H191" s="9" t="s">
        <v>437</v>
      </c>
      <c r="I191" s="9" t="s">
        <v>63</v>
      </c>
      <c r="J191" s="9" t="s">
        <v>52</v>
      </c>
      <c r="K191" s="9" t="s">
        <v>53</v>
      </c>
      <c r="L191" s="9" t="s">
        <v>54</v>
      </c>
      <c r="M191" s="10" t="s">
        <v>26</v>
      </c>
      <c r="N191" s="11"/>
      <c r="O191" s="6"/>
      <c r="P191" s="17"/>
      <c r="Q191" s="17"/>
      <c r="R191" s="17"/>
      <c r="S191" s="17"/>
      <c r="T191" s="17"/>
      <c r="U191" s="17"/>
      <c r="V191" s="13">
        <v>70</v>
      </c>
      <c r="W191" s="14">
        <f t="shared" si="21"/>
        <v>0</v>
      </c>
      <c r="X191" s="14">
        <v>6</v>
      </c>
      <c r="Y191" s="14"/>
      <c r="Z191" s="15"/>
      <c r="AA191" s="16"/>
      <c r="AB191" s="13" t="e">
        <f xml:space="preserve"> IF(W191&gt;-1, IF(OR(NOT(ISERROR( SEARCH("-",#REF!))), NOT(ISERROR(SEARCH("-", IF(ISBLANK(Z191),0,Z191))))),FIXED(FIXED( IF(NOT(ISERROR( SEARCH("-",#REF!))), TRIM(LEFT(#REF!, SEARCH("-",#REF!, 1)-1)),#REF!), 2, FALSE) - FIXED(IF(NOT(ISERROR(SEARCH("-", IF(ISBLANK(Z191),0,Z191)))), TRIM(LEFT(IF(ISBLANK(Z191),0,Z191), SEARCH("-", IF(ISBLANK(Z191),0,Z191), 1)-1)), IF(ISBLANK(Z191),0,Z191)), 2, FALSE), 2, FALSE)&amp;" - "&amp;FIXED(FIXED( IF(NOT(ISERROR( SEARCH("-",#REF!))), TRIM(RIGHT(#REF!, SEARCH("-",#REF!, 1)-1)),#REF!), 2, FALSE) - FIXED(IF(NOT(ISERROR(SEARCH("-", IF(ISBLANK(Z191),0,Z191)))), TRIM(RIGHT(IF(ISBLANK(Z191),0,Z191), SEARCH("-", IF(ISBLANK(Z191),0,Z191), 1)-1)), IF(ISBLANK(Z191),0,Z191)), 2, FALSE), 2, FALSE),FIXED(#REF!-IF(ISBLANK(Z191),0,Z191), 2, FALSE)),#REF!)</f>
        <v>#REF!</v>
      </c>
      <c r="AC191" s="13">
        <f t="shared" si="19"/>
        <v>0</v>
      </c>
      <c r="AD191" s="13">
        <f t="shared" si="20"/>
        <v>0</v>
      </c>
      <c r="DZ191">
        <v>28</v>
      </c>
      <c r="EA191">
        <v>70</v>
      </c>
      <c r="EC191">
        <v>28</v>
      </c>
      <c r="ED191">
        <v>70</v>
      </c>
    </row>
    <row r="192" spans="1:140" ht="57.75" customHeight="1" x14ac:dyDescent="0.2">
      <c r="A192" s="7"/>
      <c r="B192" s="9" t="s">
        <v>436</v>
      </c>
      <c r="C192" s="9" t="s">
        <v>437</v>
      </c>
      <c r="D192" s="9" t="s">
        <v>412</v>
      </c>
      <c r="E192" s="9" t="s">
        <v>413</v>
      </c>
      <c r="F192" s="9" t="s">
        <v>439</v>
      </c>
      <c r="G192" s="9" t="s">
        <v>436</v>
      </c>
      <c r="H192" s="9" t="s">
        <v>437</v>
      </c>
      <c r="I192" s="9" t="s">
        <v>63</v>
      </c>
      <c r="J192" s="9" t="s">
        <v>52</v>
      </c>
      <c r="K192" s="9" t="s">
        <v>53</v>
      </c>
      <c r="L192" s="9" t="s">
        <v>54</v>
      </c>
      <c r="M192" s="10" t="s">
        <v>26</v>
      </c>
      <c r="N192" s="11"/>
      <c r="O192" s="6"/>
      <c r="P192" s="17"/>
      <c r="Q192" s="17"/>
      <c r="R192" s="17"/>
      <c r="S192" s="17"/>
      <c r="T192" s="17"/>
      <c r="U192" s="17"/>
      <c r="V192" s="13">
        <v>70</v>
      </c>
      <c r="W192" s="14">
        <f t="shared" si="21"/>
        <v>0</v>
      </c>
      <c r="X192" s="14">
        <v>6</v>
      </c>
      <c r="Y192" s="14"/>
      <c r="Z192" s="15"/>
      <c r="AA192" s="16"/>
      <c r="AB192" s="13" t="e">
        <f xml:space="preserve"> IF(W192&gt;-1, IF(OR(NOT(ISERROR( SEARCH("-",#REF!))), NOT(ISERROR(SEARCH("-", IF(ISBLANK(Z192),0,Z192))))),FIXED(FIXED( IF(NOT(ISERROR( SEARCH("-",#REF!))), TRIM(LEFT(#REF!, SEARCH("-",#REF!, 1)-1)),#REF!), 2, FALSE) - FIXED(IF(NOT(ISERROR(SEARCH("-", IF(ISBLANK(Z192),0,Z192)))), TRIM(LEFT(IF(ISBLANK(Z192),0,Z192), SEARCH("-", IF(ISBLANK(Z192),0,Z192), 1)-1)), IF(ISBLANK(Z192),0,Z192)), 2, FALSE), 2, FALSE)&amp;" - "&amp;FIXED(FIXED( IF(NOT(ISERROR( SEARCH("-",#REF!))), TRIM(RIGHT(#REF!, SEARCH("-",#REF!, 1)-1)),#REF!), 2, FALSE) - FIXED(IF(NOT(ISERROR(SEARCH("-", IF(ISBLANK(Z192),0,Z192)))), TRIM(RIGHT(IF(ISBLANK(Z192),0,Z192), SEARCH("-", IF(ISBLANK(Z192),0,Z192), 1)-1)), IF(ISBLANK(Z192),0,Z192)), 2, FALSE), 2, FALSE),FIXED(#REF!-IF(ISBLANK(Z192),0,Z192), 2, FALSE)),#REF!)</f>
        <v>#REF!</v>
      </c>
      <c r="AC192" s="13">
        <f t="shared" si="19"/>
        <v>0</v>
      </c>
      <c r="AD192" s="13">
        <f t="shared" si="20"/>
        <v>0</v>
      </c>
      <c r="DZ192">
        <v>28</v>
      </c>
      <c r="EA192">
        <v>70</v>
      </c>
      <c r="EC192">
        <v>28</v>
      </c>
      <c r="ED192">
        <v>70</v>
      </c>
    </row>
    <row r="193" spans="1:134" ht="57.75" customHeight="1" x14ac:dyDescent="0.2">
      <c r="A193" s="7"/>
      <c r="B193" s="9" t="s">
        <v>436</v>
      </c>
      <c r="C193" s="9" t="s">
        <v>437</v>
      </c>
      <c r="D193" s="9" t="s">
        <v>415</v>
      </c>
      <c r="E193" s="9" t="s">
        <v>416</v>
      </c>
      <c r="F193" s="9" t="s">
        <v>440</v>
      </c>
      <c r="G193" s="9" t="s">
        <v>436</v>
      </c>
      <c r="H193" s="9" t="s">
        <v>437</v>
      </c>
      <c r="I193" s="9" t="s">
        <v>63</v>
      </c>
      <c r="J193" s="9" t="s">
        <v>52</v>
      </c>
      <c r="K193" s="9" t="s">
        <v>53</v>
      </c>
      <c r="L193" s="9" t="s">
        <v>54</v>
      </c>
      <c r="M193" s="10" t="s">
        <v>26</v>
      </c>
      <c r="N193" s="11"/>
      <c r="O193" s="6"/>
      <c r="P193" s="17"/>
      <c r="Q193" s="17"/>
      <c r="R193" s="17"/>
      <c r="S193" s="17"/>
      <c r="T193" s="17"/>
      <c r="U193" s="17"/>
      <c r="V193" s="13">
        <v>70</v>
      </c>
      <c r="W193" s="14">
        <f t="shared" si="21"/>
        <v>0</v>
      </c>
      <c r="X193" s="14">
        <v>6</v>
      </c>
      <c r="Y193" s="14"/>
      <c r="Z193" s="15"/>
      <c r="AA193" s="16"/>
      <c r="AB193" s="13" t="e">
        <f xml:space="preserve"> IF(W193&gt;-1, IF(OR(NOT(ISERROR( SEARCH("-",#REF!))), NOT(ISERROR(SEARCH("-", IF(ISBLANK(Z193),0,Z193))))),FIXED(FIXED( IF(NOT(ISERROR( SEARCH("-",#REF!))), TRIM(LEFT(#REF!, SEARCH("-",#REF!, 1)-1)),#REF!), 2, FALSE) - FIXED(IF(NOT(ISERROR(SEARCH("-", IF(ISBLANK(Z193),0,Z193)))), TRIM(LEFT(IF(ISBLANK(Z193),0,Z193), SEARCH("-", IF(ISBLANK(Z193),0,Z193), 1)-1)), IF(ISBLANK(Z193),0,Z193)), 2, FALSE), 2, FALSE)&amp;" - "&amp;FIXED(FIXED( IF(NOT(ISERROR( SEARCH("-",#REF!))), TRIM(RIGHT(#REF!, SEARCH("-",#REF!, 1)-1)),#REF!), 2, FALSE) - FIXED(IF(NOT(ISERROR(SEARCH("-", IF(ISBLANK(Z193),0,Z193)))), TRIM(RIGHT(IF(ISBLANK(Z193),0,Z193), SEARCH("-", IF(ISBLANK(Z193),0,Z193), 1)-1)), IF(ISBLANK(Z193),0,Z193)), 2, FALSE), 2, FALSE),FIXED(#REF!-IF(ISBLANK(Z193),0,Z193), 2, FALSE)),#REF!)</f>
        <v>#REF!</v>
      </c>
      <c r="AC193" s="13">
        <f t="shared" si="19"/>
        <v>0</v>
      </c>
      <c r="AD193" s="13">
        <f t="shared" si="20"/>
        <v>0</v>
      </c>
      <c r="DZ193">
        <v>28</v>
      </c>
      <c r="EA193">
        <v>70</v>
      </c>
      <c r="EC193">
        <v>28</v>
      </c>
      <c r="ED193">
        <v>70</v>
      </c>
    </row>
    <row r="194" spans="1:134" ht="57.75" customHeight="1" x14ac:dyDescent="0.2">
      <c r="A194" s="7"/>
      <c r="B194" s="9" t="s">
        <v>436</v>
      </c>
      <c r="C194" s="9" t="s">
        <v>437</v>
      </c>
      <c r="D194" s="9" t="s">
        <v>409</v>
      </c>
      <c r="E194" s="9" t="s">
        <v>410</v>
      </c>
      <c r="F194" s="9" t="s">
        <v>441</v>
      </c>
      <c r="G194" s="9" t="s">
        <v>436</v>
      </c>
      <c r="H194" s="9" t="s">
        <v>437</v>
      </c>
      <c r="I194" s="9" t="s">
        <v>63</v>
      </c>
      <c r="J194" s="9" t="s">
        <v>52</v>
      </c>
      <c r="K194" s="9" t="s">
        <v>53</v>
      </c>
      <c r="L194" s="9" t="s">
        <v>54</v>
      </c>
      <c r="M194" s="10" t="s">
        <v>26</v>
      </c>
      <c r="N194" s="11"/>
      <c r="O194" s="6"/>
      <c r="P194" s="17"/>
      <c r="Q194" s="17"/>
      <c r="R194" s="17"/>
      <c r="S194" s="17"/>
      <c r="T194" s="17"/>
      <c r="U194" s="17"/>
      <c r="V194" s="13">
        <v>70</v>
      </c>
      <c r="W194" s="14">
        <f t="shared" si="21"/>
        <v>0</v>
      </c>
      <c r="X194" s="14">
        <v>6</v>
      </c>
      <c r="Y194" s="14"/>
      <c r="Z194" s="15"/>
      <c r="AA194" s="16"/>
      <c r="AB194" s="13" t="e">
        <f xml:space="preserve"> IF(W194&gt;-1, IF(OR(NOT(ISERROR( SEARCH("-",#REF!))), NOT(ISERROR(SEARCH("-", IF(ISBLANK(Z194),0,Z194))))),FIXED(FIXED( IF(NOT(ISERROR( SEARCH("-",#REF!))), TRIM(LEFT(#REF!, SEARCH("-",#REF!, 1)-1)),#REF!), 2, FALSE) - FIXED(IF(NOT(ISERROR(SEARCH("-", IF(ISBLANK(Z194),0,Z194)))), TRIM(LEFT(IF(ISBLANK(Z194),0,Z194), SEARCH("-", IF(ISBLANK(Z194),0,Z194), 1)-1)), IF(ISBLANK(Z194),0,Z194)), 2, FALSE), 2, FALSE)&amp;" - "&amp;FIXED(FIXED( IF(NOT(ISERROR( SEARCH("-",#REF!))), TRIM(RIGHT(#REF!, SEARCH("-",#REF!, 1)-1)),#REF!), 2, FALSE) - FIXED(IF(NOT(ISERROR(SEARCH("-", IF(ISBLANK(Z194),0,Z194)))), TRIM(RIGHT(IF(ISBLANK(Z194),0,Z194), SEARCH("-", IF(ISBLANK(Z194),0,Z194), 1)-1)), IF(ISBLANK(Z194),0,Z194)), 2, FALSE), 2, FALSE),FIXED(#REF!-IF(ISBLANK(Z194),0,Z194), 2, FALSE)),#REF!)</f>
        <v>#REF!</v>
      </c>
      <c r="AC194" s="13">
        <f t="shared" si="19"/>
        <v>0</v>
      </c>
      <c r="AD194" s="13">
        <f t="shared" si="20"/>
        <v>0</v>
      </c>
      <c r="DZ194">
        <v>28</v>
      </c>
      <c r="EA194">
        <v>70</v>
      </c>
      <c r="EC194">
        <v>28</v>
      </c>
      <c r="ED194">
        <v>70</v>
      </c>
    </row>
    <row r="195" spans="1:134" ht="57.75" customHeight="1" x14ac:dyDescent="0.2">
      <c r="A195" s="7"/>
      <c r="B195" s="9" t="s">
        <v>442</v>
      </c>
      <c r="C195" s="9" t="s">
        <v>443</v>
      </c>
      <c r="D195" s="9" t="s">
        <v>60</v>
      </c>
      <c r="E195" s="9" t="s">
        <v>61</v>
      </c>
      <c r="F195" s="9" t="s">
        <v>444</v>
      </c>
      <c r="G195" s="9" t="s">
        <v>442</v>
      </c>
      <c r="H195" s="9" t="s">
        <v>443</v>
      </c>
      <c r="I195" s="9" t="s">
        <v>63</v>
      </c>
      <c r="J195" s="9" t="s">
        <v>445</v>
      </c>
      <c r="K195" s="9" t="s">
        <v>53</v>
      </c>
      <c r="L195" s="9" t="s">
        <v>54</v>
      </c>
      <c r="M195" s="10" t="s">
        <v>26</v>
      </c>
      <c r="N195" s="11"/>
      <c r="O195" s="6"/>
      <c r="P195" s="17"/>
      <c r="Q195" s="17"/>
      <c r="R195" s="17"/>
      <c r="S195" s="17"/>
      <c r="T195" s="17"/>
      <c r="U195" s="17"/>
      <c r="V195" s="13">
        <v>180</v>
      </c>
      <c r="W195" s="14">
        <f t="shared" si="21"/>
        <v>0</v>
      </c>
      <c r="X195" s="14"/>
      <c r="Y195" s="14"/>
      <c r="Z195" s="15"/>
      <c r="AA195" s="16"/>
      <c r="AB195" s="13" t="e">
        <f xml:space="preserve"> IF(W195&gt;-1, IF(OR(NOT(ISERROR( SEARCH("-",#REF!))), NOT(ISERROR(SEARCH("-", IF(ISBLANK(Z195),0,Z195))))),FIXED(FIXED( IF(NOT(ISERROR( SEARCH("-",#REF!))), TRIM(LEFT(#REF!, SEARCH("-",#REF!, 1)-1)),#REF!), 2, FALSE) - FIXED(IF(NOT(ISERROR(SEARCH("-", IF(ISBLANK(Z195),0,Z195)))), TRIM(LEFT(IF(ISBLANK(Z195),0,Z195), SEARCH("-", IF(ISBLANK(Z195),0,Z195), 1)-1)), IF(ISBLANK(Z195),0,Z195)), 2, FALSE), 2, FALSE)&amp;" - "&amp;FIXED(FIXED( IF(NOT(ISERROR( SEARCH("-",#REF!))), TRIM(RIGHT(#REF!, SEARCH("-",#REF!, 1)-1)),#REF!), 2, FALSE) - FIXED(IF(NOT(ISERROR(SEARCH("-", IF(ISBLANK(Z195),0,Z195)))), TRIM(RIGHT(IF(ISBLANK(Z195),0,Z195), SEARCH("-", IF(ISBLANK(Z195),0,Z195), 1)-1)), IF(ISBLANK(Z195),0,Z195)), 2, FALSE), 2, FALSE),FIXED(#REF!-IF(ISBLANK(Z195),0,Z195), 2, FALSE)),#REF!)</f>
        <v>#REF!</v>
      </c>
      <c r="AC195" s="13">
        <f t="shared" si="19"/>
        <v>0</v>
      </c>
      <c r="AD195" s="13">
        <f t="shared" si="20"/>
        <v>0</v>
      </c>
      <c r="DZ195">
        <v>28</v>
      </c>
      <c r="EA195">
        <v>70</v>
      </c>
      <c r="EC195">
        <v>28</v>
      </c>
      <c r="ED195">
        <v>70</v>
      </c>
    </row>
    <row r="196" spans="1:134" ht="57.75" customHeight="1" x14ac:dyDescent="0.2">
      <c r="A196" s="7"/>
      <c r="B196" s="9" t="s">
        <v>442</v>
      </c>
      <c r="C196" s="9" t="s">
        <v>443</v>
      </c>
      <c r="D196" s="9" t="s">
        <v>412</v>
      </c>
      <c r="E196" s="9" t="s">
        <v>413</v>
      </c>
      <c r="F196" s="9" t="s">
        <v>446</v>
      </c>
      <c r="G196" s="9" t="s">
        <v>442</v>
      </c>
      <c r="H196" s="9" t="s">
        <v>443</v>
      </c>
      <c r="I196" s="9" t="s">
        <v>63</v>
      </c>
      <c r="J196" s="9" t="s">
        <v>445</v>
      </c>
      <c r="K196" s="9" t="s">
        <v>53</v>
      </c>
      <c r="L196" s="9" t="s">
        <v>54</v>
      </c>
      <c r="M196" s="10" t="s">
        <v>26</v>
      </c>
      <c r="N196" s="11"/>
      <c r="O196" s="6"/>
      <c r="P196" s="17"/>
      <c r="Q196" s="17"/>
      <c r="R196" s="17"/>
      <c r="S196" s="17"/>
      <c r="T196" s="17"/>
      <c r="U196" s="17"/>
      <c r="V196" s="13">
        <v>180</v>
      </c>
      <c r="W196" s="14">
        <f t="shared" si="21"/>
        <v>0</v>
      </c>
      <c r="X196" s="14"/>
      <c r="Y196" s="14"/>
      <c r="Z196" s="15"/>
      <c r="AA196" s="16"/>
      <c r="AB196" s="13" t="e">
        <f xml:space="preserve"> IF(W196&gt;-1, IF(OR(NOT(ISERROR( SEARCH("-",#REF!))), NOT(ISERROR(SEARCH("-", IF(ISBLANK(Z196),0,Z196))))),FIXED(FIXED( IF(NOT(ISERROR( SEARCH("-",#REF!))), TRIM(LEFT(#REF!, SEARCH("-",#REF!, 1)-1)),#REF!), 2, FALSE) - FIXED(IF(NOT(ISERROR(SEARCH("-", IF(ISBLANK(Z196),0,Z196)))), TRIM(LEFT(IF(ISBLANK(Z196),0,Z196), SEARCH("-", IF(ISBLANK(Z196),0,Z196), 1)-1)), IF(ISBLANK(Z196),0,Z196)), 2, FALSE), 2, FALSE)&amp;" - "&amp;FIXED(FIXED( IF(NOT(ISERROR( SEARCH("-",#REF!))), TRIM(RIGHT(#REF!, SEARCH("-",#REF!, 1)-1)),#REF!), 2, FALSE) - FIXED(IF(NOT(ISERROR(SEARCH("-", IF(ISBLANK(Z196),0,Z196)))), TRIM(RIGHT(IF(ISBLANK(Z196),0,Z196), SEARCH("-", IF(ISBLANK(Z196),0,Z196), 1)-1)), IF(ISBLANK(Z196),0,Z196)), 2, FALSE), 2, FALSE),FIXED(#REF!-IF(ISBLANK(Z196),0,Z196), 2, FALSE)),#REF!)</f>
        <v>#REF!</v>
      </c>
      <c r="AC196" s="13">
        <f t="shared" si="19"/>
        <v>0</v>
      </c>
      <c r="AD196" s="13">
        <f t="shared" si="20"/>
        <v>0</v>
      </c>
      <c r="DZ196">
        <v>28</v>
      </c>
      <c r="EA196">
        <v>70</v>
      </c>
      <c r="EC196">
        <v>28</v>
      </c>
      <c r="ED196">
        <v>70</v>
      </c>
    </row>
    <row r="197" spans="1:134" ht="57.75" customHeight="1" x14ac:dyDescent="0.2">
      <c r="A197" s="7"/>
      <c r="B197" s="9" t="s">
        <v>442</v>
      </c>
      <c r="C197" s="9" t="s">
        <v>443</v>
      </c>
      <c r="D197" s="9" t="s">
        <v>415</v>
      </c>
      <c r="E197" s="9" t="s">
        <v>416</v>
      </c>
      <c r="F197" s="9" t="s">
        <v>447</v>
      </c>
      <c r="G197" s="9" t="s">
        <v>442</v>
      </c>
      <c r="H197" s="9" t="s">
        <v>443</v>
      </c>
      <c r="I197" s="9" t="s">
        <v>63</v>
      </c>
      <c r="J197" s="9" t="s">
        <v>445</v>
      </c>
      <c r="K197" s="9" t="s">
        <v>53</v>
      </c>
      <c r="L197" s="9" t="s">
        <v>54</v>
      </c>
      <c r="M197" s="10" t="s">
        <v>26</v>
      </c>
      <c r="N197" s="11"/>
      <c r="O197" s="6"/>
      <c r="P197" s="17"/>
      <c r="Q197" s="17"/>
      <c r="R197" s="17"/>
      <c r="S197" s="17"/>
      <c r="T197" s="17"/>
      <c r="U197" s="17"/>
      <c r="V197" s="13">
        <v>180</v>
      </c>
      <c r="W197" s="14">
        <f t="shared" si="21"/>
        <v>0</v>
      </c>
      <c r="X197" s="14"/>
      <c r="Y197" s="14"/>
      <c r="Z197" s="15"/>
      <c r="AA197" s="16"/>
      <c r="AB197" s="13" t="e">
        <f xml:space="preserve"> IF(W197&gt;-1, IF(OR(NOT(ISERROR( SEARCH("-",#REF!))), NOT(ISERROR(SEARCH("-", IF(ISBLANK(Z197),0,Z197))))),FIXED(FIXED( IF(NOT(ISERROR( SEARCH("-",#REF!))), TRIM(LEFT(#REF!, SEARCH("-",#REF!, 1)-1)),#REF!), 2, FALSE) - FIXED(IF(NOT(ISERROR(SEARCH("-", IF(ISBLANK(Z197),0,Z197)))), TRIM(LEFT(IF(ISBLANK(Z197),0,Z197), SEARCH("-", IF(ISBLANK(Z197),0,Z197), 1)-1)), IF(ISBLANK(Z197),0,Z197)), 2, FALSE), 2, FALSE)&amp;" - "&amp;FIXED(FIXED( IF(NOT(ISERROR( SEARCH("-",#REF!))), TRIM(RIGHT(#REF!, SEARCH("-",#REF!, 1)-1)),#REF!), 2, FALSE) - FIXED(IF(NOT(ISERROR(SEARCH("-", IF(ISBLANK(Z197),0,Z197)))), TRIM(RIGHT(IF(ISBLANK(Z197),0,Z197), SEARCH("-", IF(ISBLANK(Z197),0,Z197), 1)-1)), IF(ISBLANK(Z197),0,Z197)), 2, FALSE), 2, FALSE),FIXED(#REF!-IF(ISBLANK(Z197),0,Z197), 2, FALSE)),#REF!)</f>
        <v>#REF!</v>
      </c>
      <c r="AC197" s="13">
        <f t="shared" si="19"/>
        <v>0</v>
      </c>
      <c r="AD197" s="13">
        <f t="shared" si="20"/>
        <v>0</v>
      </c>
      <c r="DZ197">
        <v>28</v>
      </c>
      <c r="EA197">
        <v>70</v>
      </c>
      <c r="EC197">
        <v>28</v>
      </c>
      <c r="ED197">
        <v>70</v>
      </c>
    </row>
    <row r="198" spans="1:134" ht="57.75" customHeight="1" x14ac:dyDescent="0.2">
      <c r="A198" s="7"/>
      <c r="B198" s="9" t="s">
        <v>442</v>
      </c>
      <c r="C198" s="9" t="s">
        <v>443</v>
      </c>
      <c r="D198" s="9" t="s">
        <v>409</v>
      </c>
      <c r="E198" s="9" t="s">
        <v>410</v>
      </c>
      <c r="F198" s="9" t="s">
        <v>448</v>
      </c>
      <c r="G198" s="9" t="s">
        <v>442</v>
      </c>
      <c r="H198" s="9" t="s">
        <v>443</v>
      </c>
      <c r="I198" s="9" t="s">
        <v>63</v>
      </c>
      <c r="J198" s="9" t="s">
        <v>445</v>
      </c>
      <c r="K198" s="9" t="s">
        <v>53</v>
      </c>
      <c r="L198" s="9" t="s">
        <v>54</v>
      </c>
      <c r="M198" s="10" t="s">
        <v>26</v>
      </c>
      <c r="N198" s="11"/>
      <c r="O198" s="6"/>
      <c r="P198" s="17"/>
      <c r="Q198" s="17"/>
      <c r="R198" s="17"/>
      <c r="S198" s="17"/>
      <c r="T198" s="17"/>
      <c r="U198" s="17"/>
      <c r="V198" s="13">
        <v>180</v>
      </c>
      <c r="W198" s="14">
        <f t="shared" si="21"/>
        <v>0</v>
      </c>
      <c r="X198" s="14"/>
      <c r="Y198" s="14"/>
      <c r="Z198" s="15"/>
      <c r="AA198" s="16"/>
      <c r="AB198" s="13" t="e">
        <f xml:space="preserve"> IF(W198&gt;-1, IF(OR(NOT(ISERROR( SEARCH("-",#REF!))), NOT(ISERROR(SEARCH("-", IF(ISBLANK(Z198),0,Z198))))),FIXED(FIXED( IF(NOT(ISERROR( SEARCH("-",#REF!))), TRIM(LEFT(#REF!, SEARCH("-",#REF!, 1)-1)),#REF!), 2, FALSE) - FIXED(IF(NOT(ISERROR(SEARCH("-", IF(ISBLANK(Z198),0,Z198)))), TRIM(LEFT(IF(ISBLANK(Z198),0,Z198), SEARCH("-", IF(ISBLANK(Z198),0,Z198), 1)-1)), IF(ISBLANK(Z198),0,Z198)), 2, FALSE), 2, FALSE)&amp;" - "&amp;FIXED(FIXED( IF(NOT(ISERROR( SEARCH("-",#REF!))), TRIM(RIGHT(#REF!, SEARCH("-",#REF!, 1)-1)),#REF!), 2, FALSE) - FIXED(IF(NOT(ISERROR(SEARCH("-", IF(ISBLANK(Z198),0,Z198)))), TRIM(RIGHT(IF(ISBLANK(Z198),0,Z198), SEARCH("-", IF(ISBLANK(Z198),0,Z198), 1)-1)), IF(ISBLANK(Z198),0,Z198)), 2, FALSE), 2, FALSE),FIXED(#REF!-IF(ISBLANK(Z198),0,Z198), 2, FALSE)),#REF!)</f>
        <v>#REF!</v>
      </c>
      <c r="AC198" s="13">
        <f t="shared" si="19"/>
        <v>0</v>
      </c>
      <c r="AD198" s="13">
        <f t="shared" si="20"/>
        <v>0</v>
      </c>
      <c r="DZ198">
        <v>28</v>
      </c>
      <c r="EA198">
        <v>70</v>
      </c>
      <c r="EC198">
        <v>28</v>
      </c>
      <c r="ED198">
        <v>70</v>
      </c>
    </row>
    <row r="199" spans="1:134" ht="57.75" customHeight="1" x14ac:dyDescent="0.2">
      <c r="A199" s="7"/>
      <c r="B199" s="9" t="s">
        <v>461</v>
      </c>
      <c r="C199" s="9" t="s">
        <v>462</v>
      </c>
      <c r="D199" s="9" t="s">
        <v>60</v>
      </c>
      <c r="E199" s="9" t="s">
        <v>61</v>
      </c>
      <c r="F199" s="9" t="s">
        <v>463</v>
      </c>
      <c r="G199" s="9" t="s">
        <v>461</v>
      </c>
      <c r="H199" s="9" t="s">
        <v>462</v>
      </c>
      <c r="I199" s="9" t="s">
        <v>63</v>
      </c>
      <c r="J199" s="9" t="s">
        <v>52</v>
      </c>
      <c r="K199" s="9" t="s">
        <v>53</v>
      </c>
      <c r="L199" s="9" t="s">
        <v>54</v>
      </c>
      <c r="M199" s="10" t="s">
        <v>26</v>
      </c>
      <c r="N199" s="11"/>
      <c r="O199" s="6"/>
      <c r="P199" s="17"/>
      <c r="Q199" s="17"/>
      <c r="R199" s="17"/>
      <c r="S199" s="17"/>
      <c r="T199" s="17"/>
      <c r="U199" s="17"/>
      <c r="V199" s="13">
        <v>120</v>
      </c>
      <c r="W199" s="14">
        <f t="shared" si="21"/>
        <v>0</v>
      </c>
      <c r="X199" s="14"/>
      <c r="Y199" s="14"/>
      <c r="Z199" s="15"/>
      <c r="AA199" s="16"/>
      <c r="AB199" s="13" t="e">
        <f xml:space="preserve"> IF(W199&gt;-1, IF(OR(NOT(ISERROR( SEARCH("-",#REF!))), NOT(ISERROR(SEARCH("-", IF(ISBLANK(Z199),0,Z199))))),FIXED(FIXED( IF(NOT(ISERROR( SEARCH("-",#REF!))), TRIM(LEFT(#REF!, SEARCH("-",#REF!, 1)-1)),#REF!), 2, FALSE) - FIXED(IF(NOT(ISERROR(SEARCH("-", IF(ISBLANK(Z199),0,Z199)))), TRIM(LEFT(IF(ISBLANK(Z199),0,Z199), SEARCH("-", IF(ISBLANK(Z199),0,Z199), 1)-1)), IF(ISBLANK(Z199),0,Z199)), 2, FALSE), 2, FALSE)&amp;" - "&amp;FIXED(FIXED( IF(NOT(ISERROR( SEARCH("-",#REF!))), TRIM(RIGHT(#REF!, SEARCH("-",#REF!, 1)-1)),#REF!), 2, FALSE) - FIXED(IF(NOT(ISERROR(SEARCH("-", IF(ISBLANK(Z199),0,Z199)))), TRIM(RIGHT(IF(ISBLANK(Z199),0,Z199), SEARCH("-", IF(ISBLANK(Z199),0,Z199), 1)-1)), IF(ISBLANK(Z199),0,Z199)), 2, FALSE), 2, FALSE),FIXED(#REF!-IF(ISBLANK(Z199),0,Z199), 2, FALSE)),#REF!)</f>
        <v>#REF!</v>
      </c>
      <c r="AC199" s="13">
        <f t="shared" si="19"/>
        <v>0</v>
      </c>
      <c r="AD199" s="13">
        <f t="shared" si="20"/>
        <v>0</v>
      </c>
      <c r="DZ199">
        <v>72</v>
      </c>
      <c r="EA199">
        <v>180</v>
      </c>
      <c r="EC199">
        <v>72</v>
      </c>
      <c r="ED199">
        <v>180</v>
      </c>
    </row>
    <row r="200" spans="1:134" ht="57.75" customHeight="1" x14ac:dyDescent="0.2">
      <c r="A200" s="7"/>
      <c r="B200" s="9" t="s">
        <v>461</v>
      </c>
      <c r="C200" s="9" t="s">
        <v>462</v>
      </c>
      <c r="D200" s="9" t="s">
        <v>412</v>
      </c>
      <c r="E200" s="9" t="s">
        <v>413</v>
      </c>
      <c r="F200" s="9" t="s">
        <v>464</v>
      </c>
      <c r="G200" s="9" t="s">
        <v>461</v>
      </c>
      <c r="H200" s="9" t="s">
        <v>462</v>
      </c>
      <c r="I200" s="9" t="s">
        <v>63</v>
      </c>
      <c r="J200" s="9" t="s">
        <v>52</v>
      </c>
      <c r="K200" s="9" t="s">
        <v>53</v>
      </c>
      <c r="L200" s="9" t="s">
        <v>54</v>
      </c>
      <c r="M200" s="10" t="s">
        <v>26</v>
      </c>
      <c r="N200" s="11"/>
      <c r="O200" s="6"/>
      <c r="P200" s="17"/>
      <c r="Q200" s="17"/>
      <c r="R200" s="17"/>
      <c r="S200" s="17"/>
      <c r="T200" s="17"/>
      <c r="U200" s="17"/>
      <c r="V200" s="13">
        <v>120</v>
      </c>
      <c r="W200" s="14">
        <f t="shared" si="21"/>
        <v>0</v>
      </c>
      <c r="X200" s="14"/>
      <c r="Y200" s="14"/>
      <c r="Z200" s="15"/>
      <c r="AA200" s="16"/>
      <c r="AB200" s="13" t="e">
        <f xml:space="preserve"> IF(W200&gt;-1, IF(OR(NOT(ISERROR( SEARCH("-",#REF!))), NOT(ISERROR(SEARCH("-", IF(ISBLANK(Z200),0,Z200))))),FIXED(FIXED( IF(NOT(ISERROR( SEARCH("-",#REF!))), TRIM(LEFT(#REF!, SEARCH("-",#REF!, 1)-1)),#REF!), 2, FALSE) - FIXED(IF(NOT(ISERROR(SEARCH("-", IF(ISBLANK(Z200),0,Z200)))), TRIM(LEFT(IF(ISBLANK(Z200),0,Z200), SEARCH("-", IF(ISBLANK(Z200),0,Z200), 1)-1)), IF(ISBLANK(Z200),0,Z200)), 2, FALSE), 2, FALSE)&amp;" - "&amp;FIXED(FIXED( IF(NOT(ISERROR( SEARCH("-",#REF!))), TRIM(RIGHT(#REF!, SEARCH("-",#REF!, 1)-1)),#REF!), 2, FALSE) - FIXED(IF(NOT(ISERROR(SEARCH("-", IF(ISBLANK(Z200),0,Z200)))), TRIM(RIGHT(IF(ISBLANK(Z200),0,Z200), SEARCH("-", IF(ISBLANK(Z200),0,Z200), 1)-1)), IF(ISBLANK(Z200),0,Z200)), 2, FALSE), 2, FALSE),FIXED(#REF!-IF(ISBLANK(Z200),0,Z200), 2, FALSE)),#REF!)</f>
        <v>#REF!</v>
      </c>
      <c r="AC200" s="13">
        <f t="shared" si="19"/>
        <v>0</v>
      </c>
      <c r="AD200" s="13">
        <f t="shared" si="20"/>
        <v>0</v>
      </c>
      <c r="DZ200">
        <v>72</v>
      </c>
      <c r="EA200">
        <v>180</v>
      </c>
      <c r="EC200">
        <v>72</v>
      </c>
      <c r="ED200">
        <v>180</v>
      </c>
    </row>
    <row r="201" spans="1:134" ht="57.75" customHeight="1" x14ac:dyDescent="0.2">
      <c r="A201" s="7"/>
      <c r="B201" s="9" t="s">
        <v>449</v>
      </c>
      <c r="C201" s="9" t="s">
        <v>450</v>
      </c>
      <c r="D201" s="9" t="s">
        <v>60</v>
      </c>
      <c r="E201" s="9" t="s">
        <v>61</v>
      </c>
      <c r="F201" s="9" t="s">
        <v>451</v>
      </c>
      <c r="G201" s="9" t="s">
        <v>449</v>
      </c>
      <c r="H201" s="9" t="s">
        <v>450</v>
      </c>
      <c r="I201" s="9" t="s">
        <v>63</v>
      </c>
      <c r="J201" s="9" t="s">
        <v>52</v>
      </c>
      <c r="K201" s="9" t="s">
        <v>53</v>
      </c>
      <c r="L201" s="9" t="s">
        <v>54</v>
      </c>
      <c r="M201" s="10" t="s">
        <v>26</v>
      </c>
      <c r="N201" s="11"/>
      <c r="O201" s="6"/>
      <c r="P201" s="17"/>
      <c r="Q201" s="17"/>
      <c r="R201" s="17"/>
      <c r="S201" s="17"/>
      <c r="T201" s="17"/>
      <c r="U201" s="17"/>
      <c r="V201" s="13">
        <v>32</v>
      </c>
      <c r="W201" s="14">
        <f t="shared" si="21"/>
        <v>0</v>
      </c>
      <c r="X201" s="14"/>
      <c r="Y201" s="14"/>
      <c r="Z201" s="15"/>
      <c r="AA201" s="16"/>
      <c r="AB201" s="13" t="e">
        <f xml:space="preserve"> IF(W201&gt;-1, IF(OR(NOT(ISERROR( SEARCH("-",#REF!))), NOT(ISERROR(SEARCH("-", IF(ISBLANK(Z201),0,Z201))))),FIXED(FIXED( IF(NOT(ISERROR( SEARCH("-",#REF!))), TRIM(LEFT(#REF!, SEARCH("-",#REF!, 1)-1)),#REF!), 2, FALSE) - FIXED(IF(NOT(ISERROR(SEARCH("-", IF(ISBLANK(Z201),0,Z201)))), TRIM(LEFT(IF(ISBLANK(Z201),0,Z201), SEARCH("-", IF(ISBLANK(Z201),0,Z201), 1)-1)), IF(ISBLANK(Z201),0,Z201)), 2, FALSE), 2, FALSE)&amp;" - "&amp;FIXED(FIXED( IF(NOT(ISERROR( SEARCH("-",#REF!))), TRIM(RIGHT(#REF!, SEARCH("-",#REF!, 1)-1)),#REF!), 2, FALSE) - FIXED(IF(NOT(ISERROR(SEARCH("-", IF(ISBLANK(Z201),0,Z201)))), TRIM(RIGHT(IF(ISBLANK(Z201),0,Z201), SEARCH("-", IF(ISBLANK(Z201),0,Z201), 1)-1)), IF(ISBLANK(Z201),0,Z201)), 2, FALSE), 2, FALSE),FIXED(#REF!-IF(ISBLANK(Z201),0,Z201), 2, FALSE)),#REF!)</f>
        <v>#REF!</v>
      </c>
      <c r="AC201" s="13">
        <f t="shared" si="19"/>
        <v>0</v>
      </c>
      <c r="AD201" s="13">
        <f t="shared" si="20"/>
        <v>0</v>
      </c>
      <c r="DZ201">
        <v>72</v>
      </c>
      <c r="EA201">
        <v>180</v>
      </c>
      <c r="EC201">
        <v>72</v>
      </c>
      <c r="ED201">
        <v>180</v>
      </c>
    </row>
    <row r="202" spans="1:134" ht="57.75" customHeight="1" x14ac:dyDescent="0.2">
      <c r="A202" s="7"/>
      <c r="B202" s="9" t="s">
        <v>449</v>
      </c>
      <c r="C202" s="9" t="s">
        <v>450</v>
      </c>
      <c r="D202" s="9" t="s">
        <v>412</v>
      </c>
      <c r="E202" s="9" t="s">
        <v>413</v>
      </c>
      <c r="F202" s="9" t="s">
        <v>452</v>
      </c>
      <c r="G202" s="9" t="s">
        <v>449</v>
      </c>
      <c r="H202" s="9" t="s">
        <v>450</v>
      </c>
      <c r="I202" s="9" t="s">
        <v>63</v>
      </c>
      <c r="J202" s="9" t="s">
        <v>52</v>
      </c>
      <c r="K202" s="9" t="s">
        <v>53</v>
      </c>
      <c r="L202" s="9" t="s">
        <v>54</v>
      </c>
      <c r="M202" s="10" t="s">
        <v>26</v>
      </c>
      <c r="N202" s="11"/>
      <c r="O202" s="6"/>
      <c r="P202" s="17"/>
      <c r="Q202" s="17"/>
      <c r="R202" s="17"/>
      <c r="S202" s="17"/>
      <c r="T202" s="17"/>
      <c r="U202" s="17"/>
      <c r="V202" s="13">
        <v>32</v>
      </c>
      <c r="W202" s="14">
        <f t="shared" si="21"/>
        <v>0</v>
      </c>
      <c r="X202" s="14"/>
      <c r="Y202" s="14"/>
      <c r="Z202" s="15"/>
      <c r="AA202" s="16"/>
      <c r="AB202" s="13" t="e">
        <f xml:space="preserve"> IF(W202&gt;-1, IF(OR(NOT(ISERROR( SEARCH("-",#REF!))), NOT(ISERROR(SEARCH("-", IF(ISBLANK(Z202),0,Z202))))),FIXED(FIXED( IF(NOT(ISERROR( SEARCH("-",#REF!))), TRIM(LEFT(#REF!, SEARCH("-",#REF!, 1)-1)),#REF!), 2, FALSE) - FIXED(IF(NOT(ISERROR(SEARCH("-", IF(ISBLANK(Z202),0,Z202)))), TRIM(LEFT(IF(ISBLANK(Z202),0,Z202), SEARCH("-", IF(ISBLANK(Z202),0,Z202), 1)-1)), IF(ISBLANK(Z202),0,Z202)), 2, FALSE), 2, FALSE)&amp;" - "&amp;FIXED(FIXED( IF(NOT(ISERROR( SEARCH("-",#REF!))), TRIM(RIGHT(#REF!, SEARCH("-",#REF!, 1)-1)),#REF!), 2, FALSE) - FIXED(IF(NOT(ISERROR(SEARCH("-", IF(ISBLANK(Z202),0,Z202)))), TRIM(RIGHT(IF(ISBLANK(Z202),0,Z202), SEARCH("-", IF(ISBLANK(Z202),0,Z202), 1)-1)), IF(ISBLANK(Z202),0,Z202)), 2, FALSE), 2, FALSE),FIXED(#REF!-IF(ISBLANK(Z202),0,Z202), 2, FALSE)),#REF!)</f>
        <v>#REF!</v>
      </c>
      <c r="AC202" s="13">
        <f t="shared" si="19"/>
        <v>0</v>
      </c>
      <c r="AD202" s="13">
        <f t="shared" si="20"/>
        <v>0</v>
      </c>
      <c r="DZ202">
        <v>72</v>
      </c>
      <c r="EA202">
        <v>180</v>
      </c>
      <c r="EC202">
        <v>72</v>
      </c>
      <c r="ED202">
        <v>180</v>
      </c>
    </row>
    <row r="203" spans="1:134" ht="57.75" customHeight="1" x14ac:dyDescent="0.2">
      <c r="A203" s="7"/>
      <c r="B203" s="9" t="s">
        <v>449</v>
      </c>
      <c r="C203" s="9" t="s">
        <v>450</v>
      </c>
      <c r="D203" s="9" t="s">
        <v>415</v>
      </c>
      <c r="E203" s="9" t="s">
        <v>416</v>
      </c>
      <c r="F203" s="9" t="s">
        <v>453</v>
      </c>
      <c r="G203" s="9" t="s">
        <v>449</v>
      </c>
      <c r="H203" s="9" t="s">
        <v>450</v>
      </c>
      <c r="I203" s="9" t="s">
        <v>63</v>
      </c>
      <c r="J203" s="9" t="s">
        <v>52</v>
      </c>
      <c r="K203" s="9" t="s">
        <v>53</v>
      </c>
      <c r="L203" s="9" t="s">
        <v>54</v>
      </c>
      <c r="M203" s="10" t="s">
        <v>26</v>
      </c>
      <c r="N203" s="11"/>
      <c r="O203" s="6"/>
      <c r="P203" s="17"/>
      <c r="Q203" s="17"/>
      <c r="R203" s="17"/>
      <c r="S203" s="17"/>
      <c r="T203" s="17"/>
      <c r="U203" s="17"/>
      <c r="V203" s="13">
        <v>32</v>
      </c>
      <c r="W203" s="14">
        <f t="shared" si="21"/>
        <v>0</v>
      </c>
      <c r="X203" s="14"/>
      <c r="Y203" s="14"/>
      <c r="Z203" s="15"/>
      <c r="AA203" s="16"/>
      <c r="AB203" s="13" t="e">
        <f xml:space="preserve"> IF(W203&gt;-1, IF(OR(NOT(ISERROR( SEARCH("-",#REF!))), NOT(ISERROR(SEARCH("-", IF(ISBLANK(Z203),0,Z203))))),FIXED(FIXED( IF(NOT(ISERROR( SEARCH("-",#REF!))), TRIM(LEFT(#REF!, SEARCH("-",#REF!, 1)-1)),#REF!), 2, FALSE) - FIXED(IF(NOT(ISERROR(SEARCH("-", IF(ISBLANK(Z203),0,Z203)))), TRIM(LEFT(IF(ISBLANK(Z203),0,Z203), SEARCH("-", IF(ISBLANK(Z203),0,Z203), 1)-1)), IF(ISBLANK(Z203),0,Z203)), 2, FALSE), 2, FALSE)&amp;" - "&amp;FIXED(FIXED( IF(NOT(ISERROR( SEARCH("-",#REF!))), TRIM(RIGHT(#REF!, SEARCH("-",#REF!, 1)-1)),#REF!), 2, FALSE) - FIXED(IF(NOT(ISERROR(SEARCH("-", IF(ISBLANK(Z203),0,Z203)))), TRIM(RIGHT(IF(ISBLANK(Z203),0,Z203), SEARCH("-", IF(ISBLANK(Z203),0,Z203), 1)-1)), IF(ISBLANK(Z203),0,Z203)), 2, FALSE), 2, FALSE),FIXED(#REF!-IF(ISBLANK(Z203),0,Z203), 2, FALSE)),#REF!)</f>
        <v>#REF!</v>
      </c>
      <c r="AC203" s="13">
        <f t="shared" si="19"/>
        <v>0</v>
      </c>
      <c r="AD203" s="13">
        <f t="shared" si="20"/>
        <v>0</v>
      </c>
      <c r="DZ203">
        <v>13</v>
      </c>
      <c r="EA203">
        <v>32</v>
      </c>
      <c r="EC203">
        <v>13</v>
      </c>
      <c r="ED203">
        <v>32</v>
      </c>
    </row>
    <row r="204" spans="1:134" ht="57.75" customHeight="1" x14ac:dyDescent="0.2">
      <c r="A204" s="7"/>
      <c r="B204" s="9" t="s">
        <v>449</v>
      </c>
      <c r="C204" s="9" t="s">
        <v>450</v>
      </c>
      <c r="D204" s="9" t="s">
        <v>409</v>
      </c>
      <c r="E204" s="9" t="s">
        <v>410</v>
      </c>
      <c r="F204" s="9" t="s">
        <v>454</v>
      </c>
      <c r="G204" s="9" t="s">
        <v>449</v>
      </c>
      <c r="H204" s="9" t="s">
        <v>450</v>
      </c>
      <c r="I204" s="9" t="s">
        <v>63</v>
      </c>
      <c r="J204" s="9" t="s">
        <v>52</v>
      </c>
      <c r="K204" s="9" t="s">
        <v>53</v>
      </c>
      <c r="L204" s="9" t="s">
        <v>54</v>
      </c>
      <c r="M204" s="10" t="s">
        <v>26</v>
      </c>
      <c r="N204" s="11"/>
      <c r="O204" s="6"/>
      <c r="P204" s="17"/>
      <c r="Q204" s="17"/>
      <c r="R204" s="17"/>
      <c r="S204" s="17"/>
      <c r="T204" s="17"/>
      <c r="U204" s="17"/>
      <c r="V204" s="13">
        <v>32</v>
      </c>
      <c r="W204" s="14">
        <f t="shared" si="21"/>
        <v>0</v>
      </c>
      <c r="X204" s="14"/>
      <c r="Y204" s="14"/>
      <c r="Z204" s="15"/>
      <c r="AA204" s="16"/>
      <c r="AB204" s="13" t="e">
        <f xml:space="preserve"> IF(W204&gt;-1, IF(OR(NOT(ISERROR( SEARCH("-",#REF!))), NOT(ISERROR(SEARCH("-", IF(ISBLANK(Z204),0,Z204))))),FIXED(FIXED( IF(NOT(ISERROR( SEARCH("-",#REF!))), TRIM(LEFT(#REF!, SEARCH("-",#REF!, 1)-1)),#REF!), 2, FALSE) - FIXED(IF(NOT(ISERROR(SEARCH("-", IF(ISBLANK(Z204),0,Z204)))), TRIM(LEFT(IF(ISBLANK(Z204),0,Z204), SEARCH("-", IF(ISBLANK(Z204),0,Z204), 1)-1)), IF(ISBLANK(Z204),0,Z204)), 2, FALSE), 2, FALSE)&amp;" - "&amp;FIXED(FIXED( IF(NOT(ISERROR( SEARCH("-",#REF!))), TRIM(RIGHT(#REF!, SEARCH("-",#REF!, 1)-1)),#REF!), 2, FALSE) - FIXED(IF(NOT(ISERROR(SEARCH("-", IF(ISBLANK(Z204),0,Z204)))), TRIM(RIGHT(IF(ISBLANK(Z204),0,Z204), SEARCH("-", IF(ISBLANK(Z204),0,Z204), 1)-1)), IF(ISBLANK(Z204),0,Z204)), 2, FALSE), 2, FALSE),FIXED(#REF!-IF(ISBLANK(Z204),0,Z204), 2, FALSE)),#REF!)</f>
        <v>#REF!</v>
      </c>
      <c r="AC204" s="13">
        <f t="shared" si="19"/>
        <v>0</v>
      </c>
      <c r="AD204" s="13">
        <f t="shared" si="20"/>
        <v>0</v>
      </c>
      <c r="DZ204">
        <v>13</v>
      </c>
      <c r="EA204">
        <v>32</v>
      </c>
      <c r="EC204">
        <v>13</v>
      </c>
      <c r="ED204">
        <v>32</v>
      </c>
    </row>
    <row r="205" spans="1:134" ht="57.75" customHeight="1" x14ac:dyDescent="0.2">
      <c r="A205" s="7"/>
      <c r="B205" s="9" t="s">
        <v>418</v>
      </c>
      <c r="C205" s="9" t="s">
        <v>419</v>
      </c>
      <c r="D205" s="9" t="s">
        <v>60</v>
      </c>
      <c r="E205" s="9" t="s">
        <v>61</v>
      </c>
      <c r="F205" s="9" t="s">
        <v>420</v>
      </c>
      <c r="G205" s="9" t="s">
        <v>418</v>
      </c>
      <c r="H205" s="9" t="s">
        <v>419</v>
      </c>
      <c r="I205" s="9" t="s">
        <v>63</v>
      </c>
      <c r="J205" s="9" t="s">
        <v>52</v>
      </c>
      <c r="K205" s="9" t="s">
        <v>53</v>
      </c>
      <c r="L205" s="9" t="s">
        <v>54</v>
      </c>
      <c r="M205" s="10" t="s">
        <v>68</v>
      </c>
      <c r="N205" s="11"/>
      <c r="O205" s="34"/>
      <c r="P205" s="17"/>
      <c r="Q205" s="35"/>
      <c r="R205" s="35"/>
      <c r="S205" s="35"/>
      <c r="T205" s="35"/>
      <c r="U205" s="17"/>
      <c r="V205" s="13">
        <v>390</v>
      </c>
      <c r="W205" s="14">
        <f t="shared" si="21"/>
        <v>0</v>
      </c>
      <c r="X205" s="14"/>
      <c r="Y205" s="14"/>
      <c r="Z205" s="15"/>
      <c r="AA205" s="16"/>
      <c r="AB205" s="13" t="e">
        <f xml:space="preserve"> IF(W205&gt;-1, IF(OR(NOT(ISERROR( SEARCH("-",#REF!))), NOT(ISERROR(SEARCH("-", IF(ISBLANK(Z205),0,Z205))))),FIXED(FIXED( IF(NOT(ISERROR( SEARCH("-",#REF!))), TRIM(LEFT(#REF!, SEARCH("-",#REF!, 1)-1)),#REF!), 2, FALSE) - FIXED(IF(NOT(ISERROR(SEARCH("-", IF(ISBLANK(Z205),0,Z205)))), TRIM(LEFT(IF(ISBLANK(Z205),0,Z205), SEARCH("-", IF(ISBLANK(Z205),0,Z205), 1)-1)), IF(ISBLANK(Z205),0,Z205)), 2, FALSE), 2, FALSE)&amp;" - "&amp;FIXED(FIXED( IF(NOT(ISERROR( SEARCH("-",#REF!))), TRIM(RIGHT(#REF!, SEARCH("-",#REF!, 1)-1)),#REF!), 2, FALSE) - FIXED(IF(NOT(ISERROR(SEARCH("-", IF(ISBLANK(Z205),0,Z205)))), TRIM(RIGHT(IF(ISBLANK(Z205),0,Z205), SEARCH("-", IF(ISBLANK(Z205),0,Z205), 1)-1)), IF(ISBLANK(Z205),0,Z205)), 2, FALSE), 2, FALSE),FIXED(#REF!-IF(ISBLANK(Z205),0,Z205), 2, FALSE)),#REF!)</f>
        <v>#REF!</v>
      </c>
      <c r="AC205" s="13">
        <f>SUM(Q205*EC205,R205*EE205,S205*EG205,T205*EI205,N205*DZ205)*(1-AA205)</f>
        <v>0</v>
      </c>
      <c r="AD205" s="13">
        <f>SUM(Q205*ED205,R205*EF205,S205*EH205,T205*EJ205,N205*EA205)</f>
        <v>0</v>
      </c>
      <c r="DZ205">
        <v>13</v>
      </c>
      <c r="EA205">
        <v>32</v>
      </c>
      <c r="EC205">
        <v>13</v>
      </c>
      <c r="ED205">
        <v>32</v>
      </c>
    </row>
    <row r="206" spans="1:134" ht="57.75" customHeight="1" x14ac:dyDescent="0.2">
      <c r="A206" s="7"/>
      <c r="B206" s="9" t="s">
        <v>418</v>
      </c>
      <c r="C206" s="9" t="s">
        <v>419</v>
      </c>
      <c r="D206" s="9" t="s">
        <v>412</v>
      </c>
      <c r="E206" s="9" t="s">
        <v>413</v>
      </c>
      <c r="F206" s="9" t="s">
        <v>421</v>
      </c>
      <c r="G206" s="9" t="s">
        <v>418</v>
      </c>
      <c r="H206" s="9" t="s">
        <v>419</v>
      </c>
      <c r="I206" s="9" t="s">
        <v>63</v>
      </c>
      <c r="J206" s="9" t="s">
        <v>52</v>
      </c>
      <c r="K206" s="9" t="s">
        <v>53</v>
      </c>
      <c r="L206" s="9" t="s">
        <v>54</v>
      </c>
      <c r="M206" s="10" t="s">
        <v>68</v>
      </c>
      <c r="N206" s="11"/>
      <c r="O206" s="34"/>
      <c r="P206" s="17"/>
      <c r="Q206" s="35"/>
      <c r="R206" s="35"/>
      <c r="S206" s="35"/>
      <c r="T206" s="35"/>
      <c r="U206" s="17"/>
      <c r="V206" s="13">
        <v>390</v>
      </c>
      <c r="W206" s="14">
        <f t="shared" si="21"/>
        <v>0</v>
      </c>
      <c r="X206" s="14"/>
      <c r="Y206" s="14"/>
      <c r="Z206" s="15"/>
      <c r="AA206" s="16"/>
      <c r="AB206" s="13" t="e">
        <f xml:space="preserve"> IF(W206&gt;-1, IF(OR(NOT(ISERROR( SEARCH("-",#REF!))), NOT(ISERROR(SEARCH("-", IF(ISBLANK(Z206),0,Z206))))),FIXED(FIXED( IF(NOT(ISERROR( SEARCH("-",#REF!))), TRIM(LEFT(#REF!, SEARCH("-",#REF!, 1)-1)),#REF!), 2, FALSE) - FIXED(IF(NOT(ISERROR(SEARCH("-", IF(ISBLANK(Z206),0,Z206)))), TRIM(LEFT(IF(ISBLANK(Z206),0,Z206), SEARCH("-", IF(ISBLANK(Z206),0,Z206), 1)-1)), IF(ISBLANK(Z206),0,Z206)), 2, FALSE), 2, FALSE)&amp;" - "&amp;FIXED(FIXED( IF(NOT(ISERROR( SEARCH("-",#REF!))), TRIM(RIGHT(#REF!, SEARCH("-",#REF!, 1)-1)),#REF!), 2, FALSE) - FIXED(IF(NOT(ISERROR(SEARCH("-", IF(ISBLANK(Z206),0,Z206)))), TRIM(RIGHT(IF(ISBLANK(Z206),0,Z206), SEARCH("-", IF(ISBLANK(Z206),0,Z206), 1)-1)), IF(ISBLANK(Z206),0,Z206)), 2, FALSE), 2, FALSE),FIXED(#REF!-IF(ISBLANK(Z206),0,Z206), 2, FALSE)),#REF!)</f>
        <v>#REF!</v>
      </c>
      <c r="AC206" s="13">
        <f>SUM(Q206*EC206,R206*EE206,S206*EG206,T206*EI206,N206*DZ206)*(1-AA206)</f>
        <v>0</v>
      </c>
      <c r="AD206" s="13">
        <f>SUM(Q206*ED206,R206*EF206,S206*EH206,T206*EJ206,N206*EA206)</f>
        <v>0</v>
      </c>
      <c r="DZ206">
        <v>13</v>
      </c>
      <c r="EA206">
        <v>32</v>
      </c>
      <c r="EC206">
        <v>13</v>
      </c>
      <c r="ED206">
        <v>32</v>
      </c>
    </row>
    <row r="207" spans="1:134" ht="57.75" customHeight="1" x14ac:dyDescent="0.2">
      <c r="A207" s="7"/>
      <c r="B207" s="9" t="s">
        <v>418</v>
      </c>
      <c r="C207" s="9" t="s">
        <v>419</v>
      </c>
      <c r="D207" s="9" t="s">
        <v>415</v>
      </c>
      <c r="E207" s="9" t="s">
        <v>416</v>
      </c>
      <c r="F207" s="9" t="s">
        <v>422</v>
      </c>
      <c r="G207" s="9" t="s">
        <v>418</v>
      </c>
      <c r="H207" s="9" t="s">
        <v>419</v>
      </c>
      <c r="I207" s="9" t="s">
        <v>63</v>
      </c>
      <c r="J207" s="9" t="s">
        <v>52</v>
      </c>
      <c r="K207" s="9" t="s">
        <v>53</v>
      </c>
      <c r="L207" s="9" t="s">
        <v>54</v>
      </c>
      <c r="M207" s="10" t="s">
        <v>68</v>
      </c>
      <c r="N207" s="11"/>
      <c r="O207" s="34"/>
      <c r="P207" s="17"/>
      <c r="Q207" s="35"/>
      <c r="R207" s="35"/>
      <c r="S207" s="35"/>
      <c r="T207" s="35"/>
      <c r="U207" s="17"/>
      <c r="V207" s="13">
        <v>390</v>
      </c>
      <c r="W207" s="14">
        <f t="shared" si="21"/>
        <v>0</v>
      </c>
      <c r="X207" s="14"/>
      <c r="Y207" s="14"/>
      <c r="Z207" s="15"/>
      <c r="AA207" s="16"/>
      <c r="AB207" s="13" t="e">
        <f xml:space="preserve"> IF(W207&gt;-1, IF(OR(NOT(ISERROR( SEARCH("-",#REF!))), NOT(ISERROR(SEARCH("-", IF(ISBLANK(Z207),0,Z207))))),FIXED(FIXED( IF(NOT(ISERROR( SEARCH("-",#REF!))), TRIM(LEFT(#REF!, SEARCH("-",#REF!, 1)-1)),#REF!), 2, FALSE) - FIXED(IF(NOT(ISERROR(SEARCH("-", IF(ISBLANK(Z207),0,Z207)))), TRIM(LEFT(IF(ISBLANK(Z207),0,Z207), SEARCH("-", IF(ISBLANK(Z207),0,Z207), 1)-1)), IF(ISBLANK(Z207),0,Z207)), 2, FALSE), 2, FALSE)&amp;" - "&amp;FIXED(FIXED( IF(NOT(ISERROR( SEARCH("-",#REF!))), TRIM(RIGHT(#REF!, SEARCH("-",#REF!, 1)-1)),#REF!), 2, FALSE) - FIXED(IF(NOT(ISERROR(SEARCH("-", IF(ISBLANK(Z207),0,Z207)))), TRIM(RIGHT(IF(ISBLANK(Z207),0,Z207), SEARCH("-", IF(ISBLANK(Z207),0,Z207), 1)-1)), IF(ISBLANK(Z207),0,Z207)), 2, FALSE), 2, FALSE),FIXED(#REF!-IF(ISBLANK(Z207),0,Z207), 2, FALSE)),#REF!)</f>
        <v>#REF!</v>
      </c>
      <c r="AC207" s="13">
        <f>SUM(Q207*EC207,R207*EE207,S207*EG207,T207*EI207,N207*DZ207)*(1-AA207)</f>
        <v>0</v>
      </c>
      <c r="AD207" s="13">
        <f>SUM(Q207*ED207,R207*EF207,S207*EH207,T207*EJ207,N207*EA207)</f>
        <v>0</v>
      </c>
      <c r="DZ207">
        <v>13</v>
      </c>
      <c r="EA207">
        <v>32</v>
      </c>
      <c r="EC207">
        <v>13</v>
      </c>
      <c r="ED207">
        <v>32</v>
      </c>
    </row>
    <row r="208" spans="1:134" ht="57.75" customHeight="1" x14ac:dyDescent="0.2">
      <c r="A208" s="7"/>
      <c r="B208" s="9" t="s">
        <v>418</v>
      </c>
      <c r="C208" s="9" t="s">
        <v>419</v>
      </c>
      <c r="D208" s="9" t="s">
        <v>409</v>
      </c>
      <c r="E208" s="9" t="s">
        <v>410</v>
      </c>
      <c r="F208" s="9" t="s">
        <v>423</v>
      </c>
      <c r="G208" s="9" t="s">
        <v>418</v>
      </c>
      <c r="H208" s="9" t="s">
        <v>419</v>
      </c>
      <c r="I208" s="9" t="s">
        <v>63</v>
      </c>
      <c r="J208" s="9" t="s">
        <v>52</v>
      </c>
      <c r="K208" s="9" t="s">
        <v>53</v>
      </c>
      <c r="L208" s="9" t="s">
        <v>54</v>
      </c>
      <c r="M208" s="10" t="s">
        <v>68</v>
      </c>
      <c r="N208" s="11"/>
      <c r="O208" s="34"/>
      <c r="P208" s="17"/>
      <c r="Q208" s="35"/>
      <c r="R208" s="35"/>
      <c r="S208" s="35"/>
      <c r="T208" s="35"/>
      <c r="U208" s="17"/>
      <c r="V208" s="13">
        <v>390</v>
      </c>
      <c r="W208" s="14">
        <f t="shared" si="21"/>
        <v>0</v>
      </c>
      <c r="X208" s="14"/>
      <c r="Y208" s="14"/>
      <c r="Z208" s="15"/>
      <c r="AA208" s="16"/>
      <c r="AB208" s="13" t="e">
        <f xml:space="preserve"> IF(W208&gt;-1, IF(OR(NOT(ISERROR( SEARCH("-",#REF!))), NOT(ISERROR(SEARCH("-", IF(ISBLANK(Z208),0,Z208))))),FIXED(FIXED( IF(NOT(ISERROR( SEARCH("-",#REF!))), TRIM(LEFT(#REF!, SEARCH("-",#REF!, 1)-1)),#REF!), 2, FALSE) - FIXED(IF(NOT(ISERROR(SEARCH("-", IF(ISBLANK(Z208),0,Z208)))), TRIM(LEFT(IF(ISBLANK(Z208),0,Z208), SEARCH("-", IF(ISBLANK(Z208),0,Z208), 1)-1)), IF(ISBLANK(Z208),0,Z208)), 2, FALSE), 2, FALSE)&amp;" - "&amp;FIXED(FIXED( IF(NOT(ISERROR( SEARCH("-",#REF!))), TRIM(RIGHT(#REF!, SEARCH("-",#REF!, 1)-1)),#REF!), 2, FALSE) - FIXED(IF(NOT(ISERROR(SEARCH("-", IF(ISBLANK(Z208),0,Z208)))), TRIM(RIGHT(IF(ISBLANK(Z208),0,Z208), SEARCH("-", IF(ISBLANK(Z208),0,Z208), 1)-1)), IF(ISBLANK(Z208),0,Z208)), 2, FALSE), 2, FALSE),FIXED(#REF!-IF(ISBLANK(Z208),0,Z208), 2, FALSE)),#REF!)</f>
        <v>#REF!</v>
      </c>
      <c r="AC208" s="13">
        <f>SUM(Q208*EC208,R208*EE208,S208*EG208,T208*EI208,N208*DZ208)*(1-AA208)</f>
        <v>0</v>
      </c>
      <c r="AD208" s="13">
        <f>SUM(Q208*ED208,R208*EF208,S208*EH208,T208*EJ208,N208*EA208)</f>
        <v>0</v>
      </c>
      <c r="DZ208">
        <v>13</v>
      </c>
      <c r="EA208">
        <v>32</v>
      </c>
      <c r="EC208">
        <v>13</v>
      </c>
      <c r="ED208">
        <v>32</v>
      </c>
    </row>
    <row r="209" spans="1:140" ht="57.75" customHeight="1" x14ac:dyDescent="0.2">
      <c r="A209" s="7"/>
      <c r="B209" s="9" t="s">
        <v>455</v>
      </c>
      <c r="C209" s="9" t="s">
        <v>456</v>
      </c>
      <c r="D209" s="9" t="s">
        <v>60</v>
      </c>
      <c r="E209" s="9" t="s">
        <v>61</v>
      </c>
      <c r="F209" s="9" t="s">
        <v>457</v>
      </c>
      <c r="G209" s="9" t="s">
        <v>455</v>
      </c>
      <c r="H209" s="9" t="s">
        <v>456</v>
      </c>
      <c r="I209" s="9" t="s">
        <v>63</v>
      </c>
      <c r="J209" s="9" t="s">
        <v>52</v>
      </c>
      <c r="K209" s="9" t="s">
        <v>53</v>
      </c>
      <c r="L209" s="9" t="s">
        <v>54</v>
      </c>
      <c r="M209" s="10" t="s">
        <v>26</v>
      </c>
      <c r="N209" s="11"/>
      <c r="O209" s="6"/>
      <c r="P209" s="17"/>
      <c r="Q209" s="17"/>
      <c r="R209" s="17"/>
      <c r="S209" s="17"/>
      <c r="T209" s="17"/>
      <c r="U209" s="17"/>
      <c r="V209" s="13">
        <v>32</v>
      </c>
      <c r="W209" s="14">
        <f t="shared" si="21"/>
        <v>0</v>
      </c>
      <c r="X209" s="14">
        <v>6</v>
      </c>
      <c r="Y209" s="14"/>
      <c r="Z209" s="15"/>
      <c r="AA209" s="16"/>
      <c r="AB209" s="13" t="e">
        <f xml:space="preserve"> IF(W209&gt;-1, IF(OR(NOT(ISERROR( SEARCH("-",#REF!))), NOT(ISERROR(SEARCH("-", IF(ISBLANK(Z209),0,Z209))))),FIXED(FIXED( IF(NOT(ISERROR( SEARCH("-",#REF!))), TRIM(LEFT(#REF!, SEARCH("-",#REF!, 1)-1)),#REF!), 2, FALSE) - FIXED(IF(NOT(ISERROR(SEARCH("-", IF(ISBLANK(Z209),0,Z209)))), TRIM(LEFT(IF(ISBLANK(Z209),0,Z209), SEARCH("-", IF(ISBLANK(Z209),0,Z209), 1)-1)), IF(ISBLANK(Z209),0,Z209)), 2, FALSE), 2, FALSE)&amp;" - "&amp;FIXED(FIXED( IF(NOT(ISERROR( SEARCH("-",#REF!))), TRIM(RIGHT(#REF!, SEARCH("-",#REF!, 1)-1)),#REF!), 2, FALSE) - FIXED(IF(NOT(ISERROR(SEARCH("-", IF(ISBLANK(Z209),0,Z209)))), TRIM(RIGHT(IF(ISBLANK(Z209),0,Z209), SEARCH("-", IF(ISBLANK(Z209),0,Z209), 1)-1)), IF(ISBLANK(Z209),0,Z209)), 2, FALSE), 2, FALSE),FIXED(#REF!-IF(ISBLANK(Z209),0,Z209), 2, FALSE)),#REF!)</f>
        <v>#REF!</v>
      </c>
      <c r="AC209" s="13">
        <f t="shared" ref="AC209:AC217" si="22">SUM(O209*EC209,N209*DZ209)*(1-AA209)</f>
        <v>0</v>
      </c>
      <c r="AD209" s="13">
        <f t="shared" ref="AD209:AD217" si="23">SUM(O209*ED209,N209*EA209)</f>
        <v>0</v>
      </c>
      <c r="DZ209">
        <v>13</v>
      </c>
      <c r="EA209">
        <v>32</v>
      </c>
      <c r="EC209">
        <v>13</v>
      </c>
      <c r="ED209">
        <v>32</v>
      </c>
    </row>
    <row r="210" spans="1:140" ht="57.75" customHeight="1" x14ac:dyDescent="0.2">
      <c r="A210" s="7"/>
      <c r="B210" s="9" t="s">
        <v>455</v>
      </c>
      <c r="C210" s="9" t="s">
        <v>456</v>
      </c>
      <c r="D210" s="9" t="s">
        <v>412</v>
      </c>
      <c r="E210" s="9" t="s">
        <v>413</v>
      </c>
      <c r="F210" s="9" t="s">
        <v>458</v>
      </c>
      <c r="G210" s="9" t="s">
        <v>455</v>
      </c>
      <c r="H210" s="9" t="s">
        <v>456</v>
      </c>
      <c r="I210" s="9" t="s">
        <v>63</v>
      </c>
      <c r="J210" s="9" t="s">
        <v>52</v>
      </c>
      <c r="K210" s="9" t="s">
        <v>53</v>
      </c>
      <c r="L210" s="9" t="s">
        <v>54</v>
      </c>
      <c r="M210" s="10" t="s">
        <v>26</v>
      </c>
      <c r="N210" s="11"/>
      <c r="O210" s="6"/>
      <c r="P210" s="17"/>
      <c r="Q210" s="17"/>
      <c r="R210" s="17"/>
      <c r="S210" s="17"/>
      <c r="T210" s="17"/>
      <c r="U210" s="17"/>
      <c r="V210" s="13">
        <v>32</v>
      </c>
      <c r="W210" s="14">
        <f t="shared" si="21"/>
        <v>0</v>
      </c>
      <c r="X210" s="14">
        <v>6</v>
      </c>
      <c r="Y210" s="14"/>
      <c r="Z210" s="15"/>
      <c r="AA210" s="16"/>
      <c r="AB210" s="13" t="e">
        <f xml:space="preserve"> IF(W210&gt;-1, IF(OR(NOT(ISERROR( SEARCH("-",#REF!))), NOT(ISERROR(SEARCH("-", IF(ISBLANK(Z210),0,Z210))))),FIXED(FIXED( IF(NOT(ISERROR( SEARCH("-",#REF!))), TRIM(LEFT(#REF!, SEARCH("-",#REF!, 1)-1)),#REF!), 2, FALSE) - FIXED(IF(NOT(ISERROR(SEARCH("-", IF(ISBLANK(Z210),0,Z210)))), TRIM(LEFT(IF(ISBLANK(Z210),0,Z210), SEARCH("-", IF(ISBLANK(Z210),0,Z210), 1)-1)), IF(ISBLANK(Z210),0,Z210)), 2, FALSE), 2, FALSE)&amp;" - "&amp;FIXED(FIXED( IF(NOT(ISERROR( SEARCH("-",#REF!))), TRIM(RIGHT(#REF!, SEARCH("-",#REF!, 1)-1)),#REF!), 2, FALSE) - FIXED(IF(NOT(ISERROR(SEARCH("-", IF(ISBLANK(Z210),0,Z210)))), TRIM(RIGHT(IF(ISBLANK(Z210),0,Z210), SEARCH("-", IF(ISBLANK(Z210),0,Z210), 1)-1)), IF(ISBLANK(Z210),0,Z210)), 2, FALSE), 2, FALSE),FIXED(#REF!-IF(ISBLANK(Z210),0,Z210), 2, FALSE)),#REF!)</f>
        <v>#REF!</v>
      </c>
      <c r="AC210" s="13">
        <f t="shared" si="22"/>
        <v>0</v>
      </c>
      <c r="AD210" s="13">
        <f t="shared" si="23"/>
        <v>0</v>
      </c>
      <c r="DZ210">
        <v>13</v>
      </c>
      <c r="EA210">
        <v>32</v>
      </c>
      <c r="EC210">
        <v>13</v>
      </c>
      <c r="ED210">
        <v>32</v>
      </c>
    </row>
    <row r="211" spans="1:140" ht="57.75" customHeight="1" x14ac:dyDescent="0.2">
      <c r="A211" s="7"/>
      <c r="B211" s="9" t="s">
        <v>455</v>
      </c>
      <c r="C211" s="9" t="s">
        <v>456</v>
      </c>
      <c r="D211" s="9" t="s">
        <v>415</v>
      </c>
      <c r="E211" s="9" t="s">
        <v>416</v>
      </c>
      <c r="F211" s="9" t="s">
        <v>459</v>
      </c>
      <c r="G211" s="9" t="s">
        <v>455</v>
      </c>
      <c r="H211" s="9" t="s">
        <v>456</v>
      </c>
      <c r="I211" s="9" t="s">
        <v>63</v>
      </c>
      <c r="J211" s="9" t="s">
        <v>52</v>
      </c>
      <c r="K211" s="9" t="s">
        <v>53</v>
      </c>
      <c r="L211" s="9" t="s">
        <v>54</v>
      </c>
      <c r="M211" s="10" t="s">
        <v>26</v>
      </c>
      <c r="N211" s="11"/>
      <c r="O211" s="6"/>
      <c r="P211" s="17"/>
      <c r="Q211" s="17"/>
      <c r="R211" s="17"/>
      <c r="S211" s="17"/>
      <c r="T211" s="17"/>
      <c r="U211" s="17"/>
      <c r="V211" s="13">
        <v>32</v>
      </c>
      <c r="W211" s="14">
        <f t="shared" si="21"/>
        <v>0</v>
      </c>
      <c r="X211" s="14">
        <v>6</v>
      </c>
      <c r="Y211" s="14"/>
      <c r="Z211" s="15"/>
      <c r="AA211" s="16"/>
      <c r="AB211" s="13" t="e">
        <f xml:space="preserve"> IF(W211&gt;-1, IF(OR(NOT(ISERROR( SEARCH("-",#REF!))), NOT(ISERROR(SEARCH("-", IF(ISBLANK(Z211),0,Z211))))),FIXED(FIXED( IF(NOT(ISERROR( SEARCH("-",#REF!))), TRIM(LEFT(#REF!, SEARCH("-",#REF!, 1)-1)),#REF!), 2, FALSE) - FIXED(IF(NOT(ISERROR(SEARCH("-", IF(ISBLANK(Z211),0,Z211)))), TRIM(LEFT(IF(ISBLANK(Z211),0,Z211), SEARCH("-", IF(ISBLANK(Z211),0,Z211), 1)-1)), IF(ISBLANK(Z211),0,Z211)), 2, FALSE), 2, FALSE)&amp;" - "&amp;FIXED(FIXED( IF(NOT(ISERROR( SEARCH("-",#REF!))), TRIM(RIGHT(#REF!, SEARCH("-",#REF!, 1)-1)),#REF!), 2, FALSE) - FIXED(IF(NOT(ISERROR(SEARCH("-", IF(ISBLANK(Z211),0,Z211)))), TRIM(RIGHT(IF(ISBLANK(Z211),0,Z211), SEARCH("-", IF(ISBLANK(Z211),0,Z211), 1)-1)), IF(ISBLANK(Z211),0,Z211)), 2, FALSE), 2, FALSE),FIXED(#REF!-IF(ISBLANK(Z211),0,Z211), 2, FALSE)),#REF!)</f>
        <v>#REF!</v>
      </c>
      <c r="AC211" s="13">
        <f t="shared" si="22"/>
        <v>0</v>
      </c>
      <c r="AD211" s="13">
        <f t="shared" si="23"/>
        <v>0</v>
      </c>
      <c r="DZ211">
        <v>48</v>
      </c>
      <c r="EA211">
        <v>120</v>
      </c>
      <c r="EC211">
        <v>48</v>
      </c>
      <c r="ED211">
        <v>120</v>
      </c>
    </row>
    <row r="212" spans="1:140" ht="57.75" customHeight="1" x14ac:dyDescent="0.2">
      <c r="A212" s="7"/>
      <c r="B212" s="9" t="s">
        <v>455</v>
      </c>
      <c r="C212" s="9" t="s">
        <v>456</v>
      </c>
      <c r="D212" s="9" t="s">
        <v>409</v>
      </c>
      <c r="E212" s="9" t="s">
        <v>410</v>
      </c>
      <c r="F212" s="9" t="s">
        <v>460</v>
      </c>
      <c r="G212" s="9" t="s">
        <v>455</v>
      </c>
      <c r="H212" s="9" t="s">
        <v>456</v>
      </c>
      <c r="I212" s="9" t="s">
        <v>63</v>
      </c>
      <c r="J212" s="9" t="s">
        <v>52</v>
      </c>
      <c r="K212" s="9" t="s">
        <v>53</v>
      </c>
      <c r="L212" s="9" t="s">
        <v>54</v>
      </c>
      <c r="M212" s="10" t="s">
        <v>26</v>
      </c>
      <c r="N212" s="11"/>
      <c r="O212" s="6"/>
      <c r="P212" s="17"/>
      <c r="Q212" s="17"/>
      <c r="R212" s="17"/>
      <c r="S212" s="17"/>
      <c r="T212" s="17"/>
      <c r="U212" s="17"/>
      <c r="V212" s="13">
        <v>32</v>
      </c>
      <c r="W212" s="14">
        <f t="shared" si="21"/>
        <v>0</v>
      </c>
      <c r="X212" s="14">
        <v>6</v>
      </c>
      <c r="Y212" s="14"/>
      <c r="Z212" s="15"/>
      <c r="AA212" s="16"/>
      <c r="AB212" s="13" t="e">
        <f xml:space="preserve"> IF(W212&gt;-1, IF(OR(NOT(ISERROR( SEARCH("-",#REF!))), NOT(ISERROR(SEARCH("-", IF(ISBLANK(Z212),0,Z212))))),FIXED(FIXED( IF(NOT(ISERROR( SEARCH("-",#REF!))), TRIM(LEFT(#REF!, SEARCH("-",#REF!, 1)-1)),#REF!), 2, FALSE) - FIXED(IF(NOT(ISERROR(SEARCH("-", IF(ISBLANK(Z212),0,Z212)))), TRIM(LEFT(IF(ISBLANK(Z212),0,Z212), SEARCH("-", IF(ISBLANK(Z212),0,Z212), 1)-1)), IF(ISBLANK(Z212),0,Z212)), 2, FALSE), 2, FALSE)&amp;" - "&amp;FIXED(FIXED( IF(NOT(ISERROR( SEARCH("-",#REF!))), TRIM(RIGHT(#REF!, SEARCH("-",#REF!, 1)-1)),#REF!), 2, FALSE) - FIXED(IF(NOT(ISERROR(SEARCH("-", IF(ISBLANK(Z212),0,Z212)))), TRIM(RIGHT(IF(ISBLANK(Z212),0,Z212), SEARCH("-", IF(ISBLANK(Z212),0,Z212), 1)-1)), IF(ISBLANK(Z212),0,Z212)), 2, FALSE), 2, FALSE),FIXED(#REF!-IF(ISBLANK(Z212),0,Z212), 2, FALSE)),#REF!)</f>
        <v>#REF!</v>
      </c>
      <c r="AC212" s="13">
        <f t="shared" si="22"/>
        <v>0</v>
      </c>
      <c r="AD212" s="13">
        <f t="shared" si="23"/>
        <v>0</v>
      </c>
      <c r="DZ212">
        <v>48</v>
      </c>
      <c r="EA212">
        <v>120</v>
      </c>
      <c r="EC212">
        <v>48</v>
      </c>
      <c r="ED212">
        <v>120</v>
      </c>
    </row>
    <row r="213" spans="1:140" ht="57.75" customHeight="1" x14ac:dyDescent="0.2">
      <c r="A213" s="7"/>
      <c r="B213" s="9" t="s">
        <v>468</v>
      </c>
      <c r="C213" s="9" t="s">
        <v>469</v>
      </c>
      <c r="D213" s="9" t="s">
        <v>60</v>
      </c>
      <c r="E213" s="9" t="s">
        <v>61</v>
      </c>
      <c r="F213" s="9" t="s">
        <v>470</v>
      </c>
      <c r="G213" s="9" t="s">
        <v>468</v>
      </c>
      <c r="H213" s="9" t="s">
        <v>469</v>
      </c>
      <c r="I213" s="9" t="s">
        <v>63</v>
      </c>
      <c r="J213" s="9" t="s">
        <v>52</v>
      </c>
      <c r="K213" s="9" t="s">
        <v>53</v>
      </c>
      <c r="L213" s="9" t="s">
        <v>54</v>
      </c>
      <c r="M213" s="10" t="s">
        <v>26</v>
      </c>
      <c r="N213" s="11"/>
      <c r="O213" s="35"/>
      <c r="P213" s="17"/>
      <c r="Q213" s="34"/>
      <c r="R213" s="34"/>
      <c r="S213" s="34"/>
      <c r="T213" s="34"/>
      <c r="U213" s="17"/>
      <c r="V213" s="13">
        <v>180</v>
      </c>
      <c r="W213" s="14">
        <f t="shared" si="21"/>
        <v>0</v>
      </c>
      <c r="X213" s="14"/>
      <c r="Y213" s="14"/>
      <c r="Z213" s="15"/>
      <c r="AA213" s="16"/>
      <c r="AB213" s="13" t="e">
        <f xml:space="preserve"> IF(W213&gt;-1, IF(OR(NOT(ISERROR( SEARCH("-",#REF!))), NOT(ISERROR(SEARCH("-", IF(ISBLANK(Z213),0,Z213))))),FIXED(FIXED( IF(NOT(ISERROR( SEARCH("-",#REF!))), TRIM(LEFT(#REF!, SEARCH("-",#REF!, 1)-1)),#REF!), 2, FALSE) - FIXED(IF(NOT(ISERROR(SEARCH("-", IF(ISBLANK(Z213),0,Z213)))), TRIM(LEFT(IF(ISBLANK(Z213),0,Z213), SEARCH("-", IF(ISBLANK(Z213),0,Z213), 1)-1)), IF(ISBLANK(Z213),0,Z213)), 2, FALSE), 2, FALSE)&amp;" - "&amp;FIXED(FIXED( IF(NOT(ISERROR( SEARCH("-",#REF!))), TRIM(RIGHT(#REF!, SEARCH("-",#REF!, 1)-1)),#REF!), 2, FALSE) - FIXED(IF(NOT(ISERROR(SEARCH("-", IF(ISBLANK(Z213),0,Z213)))), TRIM(RIGHT(IF(ISBLANK(Z213),0,Z213), SEARCH("-", IF(ISBLANK(Z213),0,Z213), 1)-1)), IF(ISBLANK(Z213),0,Z213)), 2, FALSE), 2, FALSE),FIXED(#REF!-IF(ISBLANK(Z213),0,Z213), 2, FALSE)),#REF!)</f>
        <v>#REF!</v>
      </c>
      <c r="AC213" s="13">
        <f t="shared" si="22"/>
        <v>0</v>
      </c>
      <c r="AD213" s="13">
        <f t="shared" si="23"/>
        <v>0</v>
      </c>
      <c r="DZ213">
        <v>180</v>
      </c>
      <c r="EA213">
        <v>450</v>
      </c>
      <c r="EC213">
        <v>180</v>
      </c>
      <c r="ED213">
        <v>450</v>
      </c>
      <c r="EE213">
        <v>180</v>
      </c>
      <c r="EF213">
        <v>450</v>
      </c>
      <c r="EG213">
        <v>180</v>
      </c>
      <c r="EH213">
        <v>450</v>
      </c>
      <c r="EI213">
        <v>180</v>
      </c>
      <c r="EJ213">
        <v>450</v>
      </c>
    </row>
    <row r="214" spans="1:140" ht="57.75" customHeight="1" x14ac:dyDescent="0.2">
      <c r="A214" s="7"/>
      <c r="B214" s="9" t="s">
        <v>474</v>
      </c>
      <c r="C214" s="9" t="s">
        <v>475</v>
      </c>
      <c r="D214" s="9" t="s">
        <v>60</v>
      </c>
      <c r="E214" s="9" t="s">
        <v>61</v>
      </c>
      <c r="F214" s="9" t="s">
        <v>476</v>
      </c>
      <c r="G214" s="9" t="s">
        <v>474</v>
      </c>
      <c r="H214" s="9" t="s">
        <v>475</v>
      </c>
      <c r="I214" s="9" t="s">
        <v>63</v>
      </c>
      <c r="J214" s="9" t="s">
        <v>52</v>
      </c>
      <c r="K214" s="9" t="s">
        <v>53</v>
      </c>
      <c r="L214" s="9" t="s">
        <v>54</v>
      </c>
      <c r="M214" s="10" t="s">
        <v>26</v>
      </c>
      <c r="N214" s="11"/>
      <c r="O214" s="6"/>
      <c r="P214" s="17"/>
      <c r="Q214" s="17"/>
      <c r="R214" s="17"/>
      <c r="S214" s="17"/>
      <c r="T214" s="17"/>
      <c r="U214" s="17"/>
      <c r="V214" s="13">
        <v>75</v>
      </c>
      <c r="W214" s="14">
        <f t="shared" si="21"/>
        <v>0</v>
      </c>
      <c r="X214" s="14">
        <v>6</v>
      </c>
      <c r="Y214" s="14"/>
      <c r="Z214" s="15"/>
      <c r="AA214" s="16"/>
      <c r="AB214" s="13" t="e">
        <f xml:space="preserve"> IF(W214&gt;-1, IF(OR(NOT(ISERROR( SEARCH("-",#REF!))), NOT(ISERROR(SEARCH("-", IF(ISBLANK(Z214),0,Z214))))),FIXED(FIXED( IF(NOT(ISERROR( SEARCH("-",#REF!))), TRIM(LEFT(#REF!, SEARCH("-",#REF!, 1)-1)),#REF!), 2, FALSE) - FIXED(IF(NOT(ISERROR(SEARCH("-", IF(ISBLANK(Z214),0,Z214)))), TRIM(LEFT(IF(ISBLANK(Z214),0,Z214), SEARCH("-", IF(ISBLANK(Z214),0,Z214), 1)-1)), IF(ISBLANK(Z214),0,Z214)), 2, FALSE), 2, FALSE)&amp;" - "&amp;FIXED(FIXED( IF(NOT(ISERROR( SEARCH("-",#REF!))), TRIM(RIGHT(#REF!, SEARCH("-",#REF!, 1)-1)),#REF!), 2, FALSE) - FIXED(IF(NOT(ISERROR(SEARCH("-", IF(ISBLANK(Z214),0,Z214)))), TRIM(RIGHT(IF(ISBLANK(Z214),0,Z214), SEARCH("-", IF(ISBLANK(Z214),0,Z214), 1)-1)), IF(ISBLANK(Z214),0,Z214)), 2, FALSE), 2, FALSE),FIXED(#REF!-IF(ISBLANK(Z214),0,Z214), 2, FALSE)),#REF!)</f>
        <v>#REF!</v>
      </c>
      <c r="AC214" s="13">
        <f t="shared" si="22"/>
        <v>0</v>
      </c>
      <c r="AD214" s="13">
        <f t="shared" si="23"/>
        <v>0</v>
      </c>
      <c r="DZ214">
        <v>72</v>
      </c>
      <c r="EA214">
        <v>180</v>
      </c>
      <c r="EC214">
        <v>72</v>
      </c>
      <c r="ED214">
        <v>180</v>
      </c>
    </row>
    <row r="215" spans="1:140" ht="57.75" customHeight="1" x14ac:dyDescent="0.2">
      <c r="A215" s="7"/>
      <c r="B215" s="9" t="s">
        <v>471</v>
      </c>
      <c r="C215" s="9" t="s">
        <v>472</v>
      </c>
      <c r="D215" s="9" t="s">
        <v>60</v>
      </c>
      <c r="E215" s="9" t="s">
        <v>61</v>
      </c>
      <c r="F215" s="9" t="s">
        <v>473</v>
      </c>
      <c r="G215" s="9" t="s">
        <v>471</v>
      </c>
      <c r="H215" s="9" t="s">
        <v>472</v>
      </c>
      <c r="I215" s="9" t="s">
        <v>63</v>
      </c>
      <c r="J215" s="9" t="s">
        <v>52</v>
      </c>
      <c r="K215" s="9" t="s">
        <v>53</v>
      </c>
      <c r="L215" s="9" t="s">
        <v>54</v>
      </c>
      <c r="M215" s="10" t="s">
        <v>26</v>
      </c>
      <c r="N215" s="11"/>
      <c r="O215" s="6"/>
      <c r="P215" s="17"/>
      <c r="Q215" s="17"/>
      <c r="R215" s="17"/>
      <c r="S215" s="17"/>
      <c r="T215" s="17"/>
      <c r="U215" s="17"/>
      <c r="V215" s="13">
        <v>75</v>
      </c>
      <c r="W215" s="14">
        <f t="shared" si="21"/>
        <v>0</v>
      </c>
      <c r="X215" s="14"/>
      <c r="Y215" s="14"/>
      <c r="Z215" s="15"/>
      <c r="AA215" s="16"/>
      <c r="AB215" s="13" t="e">
        <f xml:space="preserve"> IF(W215&gt;-1, IF(OR(NOT(ISERROR( SEARCH("-",#REF!))), NOT(ISERROR(SEARCH("-", IF(ISBLANK(Z215),0,Z215))))),FIXED(FIXED( IF(NOT(ISERROR( SEARCH("-",#REF!))), TRIM(LEFT(#REF!, SEARCH("-",#REF!, 1)-1)),#REF!), 2, FALSE) - FIXED(IF(NOT(ISERROR(SEARCH("-", IF(ISBLANK(Z215),0,Z215)))), TRIM(LEFT(IF(ISBLANK(Z215),0,Z215), SEARCH("-", IF(ISBLANK(Z215),0,Z215), 1)-1)), IF(ISBLANK(Z215),0,Z215)), 2, FALSE), 2, FALSE)&amp;" - "&amp;FIXED(FIXED( IF(NOT(ISERROR( SEARCH("-",#REF!))), TRIM(RIGHT(#REF!, SEARCH("-",#REF!, 1)-1)),#REF!), 2, FALSE) - FIXED(IF(NOT(ISERROR(SEARCH("-", IF(ISBLANK(Z215),0,Z215)))), TRIM(RIGHT(IF(ISBLANK(Z215),0,Z215), SEARCH("-", IF(ISBLANK(Z215),0,Z215), 1)-1)), IF(ISBLANK(Z215),0,Z215)), 2, FALSE), 2, FALSE),FIXED(#REF!-IF(ISBLANK(Z215),0,Z215), 2, FALSE)),#REF!)</f>
        <v>#REF!</v>
      </c>
      <c r="AC215" s="13">
        <f t="shared" si="22"/>
        <v>0</v>
      </c>
      <c r="AD215" s="13">
        <f t="shared" si="23"/>
        <v>0</v>
      </c>
      <c r="DZ215">
        <v>30</v>
      </c>
      <c r="EA215">
        <v>75</v>
      </c>
      <c r="EC215">
        <v>30</v>
      </c>
      <c r="ED215">
        <v>75</v>
      </c>
    </row>
    <row r="216" spans="1:140" ht="57.75" customHeight="1" x14ac:dyDescent="0.2">
      <c r="A216" s="7"/>
      <c r="B216" s="9" t="s">
        <v>477</v>
      </c>
      <c r="C216" s="9" t="s">
        <v>478</v>
      </c>
      <c r="D216" s="9" t="s">
        <v>60</v>
      </c>
      <c r="E216" s="9" t="s">
        <v>61</v>
      </c>
      <c r="F216" s="9" t="s">
        <v>479</v>
      </c>
      <c r="G216" s="9" t="s">
        <v>477</v>
      </c>
      <c r="H216" s="9" t="s">
        <v>478</v>
      </c>
      <c r="I216" s="9" t="s">
        <v>63</v>
      </c>
      <c r="J216" s="9" t="s">
        <v>52</v>
      </c>
      <c r="K216" s="9" t="s">
        <v>53</v>
      </c>
      <c r="L216" s="9" t="s">
        <v>54</v>
      </c>
      <c r="M216" s="10" t="s">
        <v>26</v>
      </c>
      <c r="N216" s="11"/>
      <c r="O216" s="6"/>
      <c r="P216" s="17"/>
      <c r="Q216" s="17"/>
      <c r="R216" s="17"/>
      <c r="S216" s="17"/>
      <c r="T216" s="17"/>
      <c r="U216" s="17"/>
      <c r="V216" s="13">
        <v>40</v>
      </c>
      <c r="W216" s="14">
        <f t="shared" si="21"/>
        <v>0</v>
      </c>
      <c r="X216" s="14"/>
      <c r="Y216" s="14"/>
      <c r="Z216" s="15"/>
      <c r="AA216" s="16"/>
      <c r="AB216" s="13" t="e">
        <f xml:space="preserve"> IF(W216&gt;-1, IF(OR(NOT(ISERROR( SEARCH("-",#REF!))), NOT(ISERROR(SEARCH("-", IF(ISBLANK(Z216),0,Z216))))),FIXED(FIXED( IF(NOT(ISERROR( SEARCH("-",#REF!))), TRIM(LEFT(#REF!, SEARCH("-",#REF!, 1)-1)),#REF!), 2, FALSE) - FIXED(IF(NOT(ISERROR(SEARCH("-", IF(ISBLANK(Z216),0,Z216)))), TRIM(LEFT(IF(ISBLANK(Z216),0,Z216), SEARCH("-", IF(ISBLANK(Z216),0,Z216), 1)-1)), IF(ISBLANK(Z216),0,Z216)), 2, FALSE), 2, FALSE)&amp;" - "&amp;FIXED(FIXED( IF(NOT(ISERROR( SEARCH("-",#REF!))), TRIM(RIGHT(#REF!, SEARCH("-",#REF!, 1)-1)),#REF!), 2, FALSE) - FIXED(IF(NOT(ISERROR(SEARCH("-", IF(ISBLANK(Z216),0,Z216)))), TRIM(RIGHT(IF(ISBLANK(Z216),0,Z216), SEARCH("-", IF(ISBLANK(Z216),0,Z216), 1)-1)), IF(ISBLANK(Z216),0,Z216)), 2, FALSE), 2, FALSE),FIXED(#REF!-IF(ISBLANK(Z216),0,Z216), 2, FALSE)),#REF!)</f>
        <v>#REF!</v>
      </c>
      <c r="AC216" s="13">
        <f t="shared" si="22"/>
        <v>0</v>
      </c>
      <c r="AD216" s="13">
        <f t="shared" si="23"/>
        <v>0</v>
      </c>
      <c r="DZ216">
        <v>30</v>
      </c>
      <c r="EA216">
        <v>75</v>
      </c>
      <c r="EC216">
        <v>30</v>
      </c>
      <c r="ED216">
        <v>75</v>
      </c>
    </row>
    <row r="217" spans="1:140" ht="57.75" customHeight="1" x14ac:dyDescent="0.2">
      <c r="A217" s="7"/>
      <c r="B217" s="9" t="s">
        <v>480</v>
      </c>
      <c r="C217" s="9" t="s">
        <v>481</v>
      </c>
      <c r="D217" s="9" t="s">
        <v>60</v>
      </c>
      <c r="E217" s="9" t="s">
        <v>61</v>
      </c>
      <c r="F217" s="9" t="s">
        <v>482</v>
      </c>
      <c r="G217" s="9" t="s">
        <v>480</v>
      </c>
      <c r="H217" s="9" t="s">
        <v>481</v>
      </c>
      <c r="I217" s="9" t="s">
        <v>63</v>
      </c>
      <c r="J217" s="9" t="s">
        <v>52</v>
      </c>
      <c r="K217" s="9" t="s">
        <v>53</v>
      </c>
      <c r="L217" s="9" t="s">
        <v>54</v>
      </c>
      <c r="M217" s="10" t="s">
        <v>26</v>
      </c>
      <c r="N217" s="11"/>
      <c r="O217" s="6"/>
      <c r="P217" s="17"/>
      <c r="Q217" s="17"/>
      <c r="R217" s="17"/>
      <c r="S217" s="17"/>
      <c r="T217" s="17"/>
      <c r="U217" s="17"/>
      <c r="V217" s="13">
        <v>40</v>
      </c>
      <c r="W217" s="14">
        <f t="shared" si="21"/>
        <v>0</v>
      </c>
      <c r="X217" s="14">
        <v>6</v>
      </c>
      <c r="Y217" s="14"/>
      <c r="Z217" s="15"/>
      <c r="AA217" s="16"/>
      <c r="AB217" s="13" t="e">
        <f xml:space="preserve"> IF(W217&gt;-1, IF(OR(NOT(ISERROR( SEARCH("-",#REF!))), NOT(ISERROR(SEARCH("-", IF(ISBLANK(Z217),0,Z217))))),FIXED(FIXED( IF(NOT(ISERROR( SEARCH("-",#REF!))), TRIM(LEFT(#REF!, SEARCH("-",#REF!, 1)-1)),#REF!), 2, FALSE) - FIXED(IF(NOT(ISERROR(SEARCH("-", IF(ISBLANK(Z217),0,Z217)))), TRIM(LEFT(IF(ISBLANK(Z217),0,Z217), SEARCH("-", IF(ISBLANK(Z217),0,Z217), 1)-1)), IF(ISBLANK(Z217),0,Z217)), 2, FALSE), 2, FALSE)&amp;" - "&amp;FIXED(FIXED( IF(NOT(ISERROR( SEARCH("-",#REF!))), TRIM(RIGHT(#REF!, SEARCH("-",#REF!, 1)-1)),#REF!), 2, FALSE) - FIXED(IF(NOT(ISERROR(SEARCH("-", IF(ISBLANK(Z217),0,Z217)))), TRIM(RIGHT(IF(ISBLANK(Z217),0,Z217), SEARCH("-", IF(ISBLANK(Z217),0,Z217), 1)-1)), IF(ISBLANK(Z217),0,Z217)), 2, FALSE), 2, FALSE),FIXED(#REF!-IF(ISBLANK(Z217),0,Z217), 2, FALSE)),#REF!)</f>
        <v>#REF!</v>
      </c>
      <c r="AC217" s="13">
        <f t="shared" si="22"/>
        <v>0</v>
      </c>
      <c r="AD217" s="13">
        <f t="shared" si="23"/>
        <v>0</v>
      </c>
      <c r="DZ217">
        <v>16</v>
      </c>
      <c r="EA217">
        <v>40</v>
      </c>
      <c r="EC217">
        <v>16</v>
      </c>
      <c r="ED217">
        <v>40</v>
      </c>
    </row>
    <row r="218" spans="1:140" ht="57.75" customHeight="1" x14ac:dyDescent="0.2">
      <c r="A218" s="7"/>
      <c r="B218" s="9" t="s">
        <v>465</v>
      </c>
      <c r="C218" s="9" t="s">
        <v>466</v>
      </c>
      <c r="D218" s="9" t="s">
        <v>60</v>
      </c>
      <c r="E218" s="9" t="s">
        <v>61</v>
      </c>
      <c r="F218" s="9" t="s">
        <v>467</v>
      </c>
      <c r="G218" s="9" t="s">
        <v>465</v>
      </c>
      <c r="H218" s="9" t="s">
        <v>466</v>
      </c>
      <c r="I218" s="9" t="s">
        <v>63</v>
      </c>
      <c r="J218" s="9" t="s">
        <v>52</v>
      </c>
      <c r="K218" s="9" t="s">
        <v>53</v>
      </c>
      <c r="L218" s="9" t="s">
        <v>54</v>
      </c>
      <c r="M218" s="10" t="s">
        <v>68</v>
      </c>
      <c r="N218" s="11"/>
      <c r="O218" s="34"/>
      <c r="P218" s="17"/>
      <c r="Q218" s="35"/>
      <c r="R218" s="35"/>
      <c r="S218" s="35"/>
      <c r="T218" s="35"/>
      <c r="U218" s="17"/>
      <c r="V218" s="13">
        <v>450</v>
      </c>
      <c r="W218" s="14">
        <f t="shared" si="21"/>
        <v>0</v>
      </c>
      <c r="X218" s="14"/>
      <c r="Y218" s="14"/>
      <c r="Z218" s="15"/>
      <c r="AA218" s="16"/>
      <c r="AB218" s="13" t="e">
        <f xml:space="preserve"> IF(W218&gt;-1, IF(OR(NOT(ISERROR( SEARCH("-",#REF!))), NOT(ISERROR(SEARCH("-", IF(ISBLANK(Z218),0,Z218))))),FIXED(FIXED( IF(NOT(ISERROR( SEARCH("-",#REF!))), TRIM(LEFT(#REF!, SEARCH("-",#REF!, 1)-1)),#REF!), 2, FALSE) - FIXED(IF(NOT(ISERROR(SEARCH("-", IF(ISBLANK(Z218),0,Z218)))), TRIM(LEFT(IF(ISBLANK(Z218),0,Z218), SEARCH("-", IF(ISBLANK(Z218),0,Z218), 1)-1)), IF(ISBLANK(Z218),0,Z218)), 2, FALSE), 2, FALSE)&amp;" - "&amp;FIXED(FIXED( IF(NOT(ISERROR( SEARCH("-",#REF!))), TRIM(RIGHT(#REF!, SEARCH("-",#REF!, 1)-1)),#REF!), 2, FALSE) - FIXED(IF(NOT(ISERROR(SEARCH("-", IF(ISBLANK(Z218),0,Z218)))), TRIM(RIGHT(IF(ISBLANK(Z218),0,Z218), SEARCH("-", IF(ISBLANK(Z218),0,Z218), 1)-1)), IF(ISBLANK(Z218),0,Z218)), 2, FALSE), 2, FALSE),FIXED(#REF!-IF(ISBLANK(Z218),0,Z218), 2, FALSE)),#REF!)</f>
        <v>#REF!</v>
      </c>
      <c r="AC218" s="13">
        <f>SUM(Q218*EC218,R218*EE218,S218*EG218,T218*EI218,N218*DZ218)*(1-AA218)</f>
        <v>0</v>
      </c>
      <c r="AD218" s="13">
        <f>SUM(Q218*ED218,R218*EF218,S218*EH218,T218*EJ218,N218*EA218)</f>
        <v>0</v>
      </c>
      <c r="DZ218">
        <v>16</v>
      </c>
      <c r="EA218">
        <v>40</v>
      </c>
      <c r="EC218">
        <v>16</v>
      </c>
      <c r="ED218">
        <v>40</v>
      </c>
    </row>
    <row r="219" spans="1:140" ht="57.75" customHeight="1" x14ac:dyDescent="0.2">
      <c r="A219" s="7"/>
      <c r="B219" s="9" t="s">
        <v>483</v>
      </c>
      <c r="C219" s="9" t="s">
        <v>484</v>
      </c>
      <c r="D219" s="9" t="s">
        <v>204</v>
      </c>
      <c r="E219" s="9" t="s">
        <v>205</v>
      </c>
      <c r="F219" s="9" t="s">
        <v>485</v>
      </c>
      <c r="G219" s="9" t="s">
        <v>483</v>
      </c>
      <c r="H219" s="9" t="s">
        <v>484</v>
      </c>
      <c r="I219" s="9" t="s">
        <v>51</v>
      </c>
      <c r="J219" s="9" t="s">
        <v>52</v>
      </c>
      <c r="K219" s="9" t="s">
        <v>53</v>
      </c>
      <c r="L219" s="9" t="s">
        <v>54</v>
      </c>
      <c r="M219" s="10" t="s">
        <v>26</v>
      </c>
      <c r="N219" s="11"/>
      <c r="O219" s="6"/>
      <c r="P219" s="17"/>
      <c r="Q219" s="17"/>
      <c r="R219" s="17"/>
      <c r="S219" s="17"/>
      <c r="T219" s="17"/>
      <c r="U219" s="17"/>
      <c r="V219" s="13">
        <v>190</v>
      </c>
      <c r="W219" s="14">
        <f t="shared" si="21"/>
        <v>0</v>
      </c>
      <c r="X219" s="14"/>
      <c r="Y219" s="14"/>
      <c r="Z219" s="15"/>
      <c r="AA219" s="16"/>
      <c r="AB219" s="13" t="e">
        <f xml:space="preserve"> IF(W219&gt;-1, IF(OR(NOT(ISERROR( SEARCH("-",#REF!))), NOT(ISERROR(SEARCH("-", IF(ISBLANK(Z219),0,Z219))))),FIXED(FIXED( IF(NOT(ISERROR( SEARCH("-",#REF!))), TRIM(LEFT(#REF!, SEARCH("-",#REF!, 1)-1)),#REF!), 2, FALSE) - FIXED(IF(NOT(ISERROR(SEARCH("-", IF(ISBLANK(Z219),0,Z219)))), TRIM(LEFT(IF(ISBLANK(Z219),0,Z219), SEARCH("-", IF(ISBLANK(Z219),0,Z219), 1)-1)), IF(ISBLANK(Z219),0,Z219)), 2, FALSE), 2, FALSE)&amp;" - "&amp;FIXED(FIXED( IF(NOT(ISERROR( SEARCH("-",#REF!))), TRIM(RIGHT(#REF!, SEARCH("-",#REF!, 1)-1)),#REF!), 2, FALSE) - FIXED(IF(NOT(ISERROR(SEARCH("-", IF(ISBLANK(Z219),0,Z219)))), TRIM(RIGHT(IF(ISBLANK(Z219),0,Z219), SEARCH("-", IF(ISBLANK(Z219),0,Z219), 1)-1)), IF(ISBLANK(Z219),0,Z219)), 2, FALSE), 2, FALSE),FIXED(#REF!-IF(ISBLANK(Z219),0,Z219), 2, FALSE)),#REF!)</f>
        <v>#REF!</v>
      </c>
      <c r="AC219" s="13">
        <f>SUM(O219*EC219,N219*DZ219)*(1-AA219)</f>
        <v>0</v>
      </c>
      <c r="AD219" s="13">
        <f>SUM(O219*ED219,N219*EA219)</f>
        <v>0</v>
      </c>
      <c r="DZ219">
        <v>76</v>
      </c>
      <c r="EA219">
        <v>190</v>
      </c>
      <c r="EC219">
        <v>76</v>
      </c>
      <c r="ED219">
        <v>190</v>
      </c>
    </row>
    <row r="220" spans="1:140" ht="57.75" customHeight="1" x14ac:dyDescent="0.2">
      <c r="A220" s="7"/>
      <c r="B220" s="9" t="s">
        <v>483</v>
      </c>
      <c r="C220" s="9" t="s">
        <v>484</v>
      </c>
      <c r="D220" s="9" t="s">
        <v>409</v>
      </c>
      <c r="E220" s="9" t="s">
        <v>410</v>
      </c>
      <c r="F220" s="9" t="s">
        <v>486</v>
      </c>
      <c r="G220" s="9" t="s">
        <v>483</v>
      </c>
      <c r="H220" s="9" t="s">
        <v>484</v>
      </c>
      <c r="I220" s="9" t="s">
        <v>51</v>
      </c>
      <c r="J220" s="9" t="s">
        <v>52</v>
      </c>
      <c r="K220" s="9" t="s">
        <v>53</v>
      </c>
      <c r="L220" s="9" t="s">
        <v>54</v>
      </c>
      <c r="M220" s="10" t="s">
        <v>26</v>
      </c>
      <c r="N220" s="11"/>
      <c r="O220" s="6"/>
      <c r="P220" s="17"/>
      <c r="Q220" s="17"/>
      <c r="R220" s="17"/>
      <c r="S220" s="17"/>
      <c r="T220" s="17"/>
      <c r="U220" s="17"/>
      <c r="V220" s="13">
        <v>190</v>
      </c>
      <c r="W220" s="14">
        <f t="shared" si="21"/>
        <v>0</v>
      </c>
      <c r="X220" s="14"/>
      <c r="Y220" s="14"/>
      <c r="Z220" s="15"/>
      <c r="AA220" s="16"/>
      <c r="AB220" s="13" t="e">
        <f xml:space="preserve"> IF(W220&gt;-1, IF(OR(NOT(ISERROR( SEARCH("-",#REF!))), NOT(ISERROR(SEARCH("-", IF(ISBLANK(Z220),0,Z220))))),FIXED(FIXED( IF(NOT(ISERROR( SEARCH("-",#REF!))), TRIM(LEFT(#REF!, SEARCH("-",#REF!, 1)-1)),#REF!), 2, FALSE) - FIXED(IF(NOT(ISERROR(SEARCH("-", IF(ISBLANK(Z220),0,Z220)))), TRIM(LEFT(IF(ISBLANK(Z220),0,Z220), SEARCH("-", IF(ISBLANK(Z220),0,Z220), 1)-1)), IF(ISBLANK(Z220),0,Z220)), 2, FALSE), 2, FALSE)&amp;" - "&amp;FIXED(FIXED( IF(NOT(ISERROR( SEARCH("-",#REF!))), TRIM(RIGHT(#REF!, SEARCH("-",#REF!, 1)-1)),#REF!), 2, FALSE) - FIXED(IF(NOT(ISERROR(SEARCH("-", IF(ISBLANK(Z220),0,Z220)))), TRIM(RIGHT(IF(ISBLANK(Z220),0,Z220), SEARCH("-", IF(ISBLANK(Z220),0,Z220), 1)-1)), IF(ISBLANK(Z220),0,Z220)), 2, FALSE), 2, FALSE),FIXED(#REF!-IF(ISBLANK(Z220),0,Z220), 2, FALSE)),#REF!)</f>
        <v>#REF!</v>
      </c>
      <c r="AC220" s="13">
        <f>SUM(O220*EC220,N220*DZ220)*(1-AA220)</f>
        <v>0</v>
      </c>
      <c r="AD220" s="13">
        <f>SUM(O220*ED220,N220*EA220)</f>
        <v>0</v>
      </c>
      <c r="DZ220">
        <v>76</v>
      </c>
      <c r="EA220">
        <v>190</v>
      </c>
      <c r="EC220">
        <v>76</v>
      </c>
      <c r="ED220">
        <v>190</v>
      </c>
    </row>
    <row r="221" spans="1:140" ht="57.75" customHeight="1" x14ac:dyDescent="0.2">
      <c r="A221" s="8"/>
      <c r="B221" s="18" t="s">
        <v>487</v>
      </c>
      <c r="C221" s="18" t="s">
        <v>488</v>
      </c>
      <c r="D221" s="18" t="s">
        <v>60</v>
      </c>
      <c r="E221" s="18" t="s">
        <v>61</v>
      </c>
      <c r="F221" s="18" t="s">
        <v>489</v>
      </c>
      <c r="G221" s="18" t="s">
        <v>487</v>
      </c>
      <c r="H221" s="18" t="s">
        <v>488</v>
      </c>
      <c r="I221" s="18" t="s">
        <v>63</v>
      </c>
      <c r="J221" s="18" t="s">
        <v>52</v>
      </c>
      <c r="K221" s="18" t="s">
        <v>53</v>
      </c>
      <c r="L221" s="18" t="s">
        <v>54</v>
      </c>
      <c r="M221" s="19" t="s">
        <v>26</v>
      </c>
      <c r="N221" s="20"/>
      <c r="O221" s="21"/>
      <c r="P221" s="22"/>
      <c r="Q221" s="22"/>
      <c r="R221" s="22"/>
      <c r="S221" s="22"/>
      <c r="T221" s="22"/>
      <c r="U221" s="22"/>
      <c r="V221" s="23">
        <v>150</v>
      </c>
      <c r="W221" s="24">
        <f t="shared" si="21"/>
        <v>0</v>
      </c>
      <c r="X221" s="24"/>
      <c r="Y221" s="24"/>
      <c r="Z221" s="25"/>
      <c r="AA221" s="26"/>
      <c r="AB221" s="23" t="e">
        <f xml:space="preserve"> IF(W221&gt;-1, IF(OR(NOT(ISERROR( SEARCH("-",#REF!))), NOT(ISERROR(SEARCH("-", IF(ISBLANK(Z221),0,Z221))))),FIXED(FIXED( IF(NOT(ISERROR( SEARCH("-",#REF!))), TRIM(LEFT(#REF!, SEARCH("-",#REF!, 1)-1)),#REF!), 2, FALSE) - FIXED(IF(NOT(ISERROR(SEARCH("-", IF(ISBLANK(Z221),0,Z221)))), TRIM(LEFT(IF(ISBLANK(Z221),0,Z221), SEARCH("-", IF(ISBLANK(Z221),0,Z221), 1)-1)), IF(ISBLANK(Z221),0,Z221)), 2, FALSE), 2, FALSE)&amp;" - "&amp;FIXED(FIXED( IF(NOT(ISERROR( SEARCH("-",#REF!))), TRIM(RIGHT(#REF!, SEARCH("-",#REF!, 1)-1)),#REF!), 2, FALSE) - FIXED(IF(NOT(ISERROR(SEARCH("-", IF(ISBLANK(Z221),0,Z221)))), TRIM(RIGHT(IF(ISBLANK(Z221),0,Z221), SEARCH("-", IF(ISBLANK(Z221),0,Z221), 1)-1)), IF(ISBLANK(Z221),0,Z221)), 2, FALSE), 2, FALSE),FIXED(#REF!-IF(ISBLANK(Z221),0,Z221), 2, FALSE)),#REF!)</f>
        <v>#REF!</v>
      </c>
      <c r="AC221" s="23">
        <f>SUM(O221*EC221,N221*DZ221)*(1-AA221)</f>
        <v>0</v>
      </c>
      <c r="AD221" s="23">
        <f>SUM(O221*ED221,N221*EA221)</f>
        <v>0</v>
      </c>
      <c r="DZ221">
        <v>60</v>
      </c>
      <c r="EA221">
        <v>150</v>
      </c>
      <c r="EC221">
        <v>60</v>
      </c>
      <c r="ED221">
        <v>150</v>
      </c>
    </row>
    <row r="222" spans="1:140" ht="19" x14ac:dyDescent="0.25">
      <c r="A222" s="27" t="s">
        <v>490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9"/>
      <c r="O222" s="29"/>
      <c r="P222" s="29"/>
      <c r="Q222" s="29"/>
      <c r="R222" s="29"/>
      <c r="S222" s="29"/>
      <c r="T222" s="29"/>
      <c r="U222" s="29"/>
      <c r="V222" s="30"/>
      <c r="W222" s="29">
        <f>SUM(W8:W221)</f>
        <v>0</v>
      </c>
      <c r="X222" s="29"/>
      <c r="Y222" s="29"/>
      <c r="Z222" s="31"/>
      <c r="AA222" s="32"/>
      <c r="AB222" s="30"/>
      <c r="AC222" s="30">
        <f>SUM(AC8:AC221)+Z222</f>
        <v>0</v>
      </c>
      <c r="AD222" s="33">
        <f>SUM(AD8:AD221)</f>
        <v>0</v>
      </c>
    </row>
    <row r="223" spans="1:140" ht="17" customHeight="1" x14ac:dyDescent="0.2"/>
  </sheetData>
  <sheetProtection formatCells="0" formatColumns="0" formatRows="0" insertColumns="0" insertRows="0" insertHyperlinks="0" deleteColumns="0" deleteRows="0" sort="0" autoFilter="0" pivotTables="0"/>
  <autoFilter ref="A7:AD221" xr:uid="{00000000-0009-0000-0000-000000000000}">
    <sortState xmlns:xlrd2="http://schemas.microsoft.com/office/spreadsheetml/2017/richdata2" ref="A8:AD222">
      <sortCondition ref="B7:B222"/>
    </sortState>
  </autoFilter>
  <dataValidations count="1">
    <dataValidation type="whole" allowBlank="1" showDropDown="1" showErrorMessage="1" errorTitle="Input error" error="Quantity must be a whole number greater than or equal to 0." sqref="B2 Q213:T213 Q183:T186 Q171:T173 Q139:S140 Q99:T99 Q45:S47 Q36:T38 Q11:T11 P120:U126 P87:U88 P73:U74 P19:U19 O214:O221 O187:O212 O174:O182 O141:O170 O127:O138 O89:O98 O75:O86 O48:O72 O39:O44 O20:O35 O12:O18 O8:O10 O100:O119 N8:N221" xr:uid="{00000000-0002-0000-0000-000000000000}">
      <formula1>0</formula1>
      <formula2>999999999</formula2>
    </dataValidation>
  </dataValidations>
  <pageMargins left="0.7" right="0.7" top="0.75" bottom="0.75" header="0.3" footer="0.3"/>
  <pageSetup scale="5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2"/>
  <sheetViews>
    <sheetView zoomScaleNormal="100" workbookViewId="0">
      <pane xSplit="4" ySplit="7" topLeftCell="M8" activePane="bottomRight" state="frozen"/>
      <selection pane="topRight"/>
      <selection pane="bottomLeft"/>
      <selection pane="bottomRight" activeCell="P1" sqref="P1:P1048576"/>
    </sheetView>
  </sheetViews>
  <sheetFormatPr baseColWidth="10" defaultColWidth="8.83203125" defaultRowHeight="16" x14ac:dyDescent="0.2"/>
  <cols>
    <col min="1" max="1" width="7.33203125" customWidth="1"/>
    <col min="2" max="2" width="40.83203125" bestFit="1" customWidth="1"/>
    <col min="3" max="3" width="13.1640625" bestFit="1" customWidth="1"/>
    <col min="4" max="4" width="31.5" bestFit="1" customWidth="1"/>
    <col min="5" max="5" width="10.5" hidden="1" customWidth="1"/>
    <col min="6" max="6" width="10.1640625" hidden="1" customWidth="1"/>
    <col min="7" max="7" width="40.83203125" bestFit="1" customWidth="1"/>
    <col min="8" max="8" width="11.83203125" hidden="1" customWidth="1"/>
    <col min="9" max="9" width="267.33203125" hidden="1" customWidth="1"/>
    <col min="10" max="10" width="92.1640625" hidden="1" customWidth="1"/>
    <col min="11" max="11" width="8.83203125" hidden="1" customWidth="1"/>
    <col min="12" max="12" width="17.33203125" hidden="1" customWidth="1"/>
    <col min="13" max="13" width="13.83203125" bestFit="1" customWidth="1"/>
    <col min="14" max="14" width="1.5" hidden="1" customWidth="1"/>
    <col min="15" max="15" width="7.83203125" hidden="1" customWidth="1"/>
    <col min="16" max="16" width="16.6640625" bestFit="1" customWidth="1"/>
    <col min="17" max="17" width="5.33203125" hidden="1" customWidth="1"/>
    <col min="18" max="18" width="14.33203125" hidden="1" customWidth="1"/>
    <col min="19" max="19" width="14.5" hidden="1" customWidth="1"/>
    <col min="20" max="20" width="8.6640625" hidden="1" customWidth="1"/>
    <col min="21" max="21" width="12" hidden="1" customWidth="1"/>
    <col min="22" max="22" width="19" hidden="1" customWidth="1"/>
    <col min="23" max="23" width="20.6640625" hidden="1" customWidth="1"/>
    <col min="24" max="24" width="16.5" hidden="1" customWidth="1"/>
  </cols>
  <sheetData>
    <row r="1" spans="1:24" x14ac:dyDescent="0.2">
      <c r="A1" s="1" t="s">
        <v>0</v>
      </c>
      <c r="B1" s="1" t="s">
        <v>1</v>
      </c>
      <c r="J1" s="4" t="s">
        <v>2</v>
      </c>
      <c r="K1" s="4">
        <v>946012</v>
      </c>
    </row>
    <row r="2" spans="1:24" x14ac:dyDescent="0.2">
      <c r="A2" s="2" t="s">
        <v>3</v>
      </c>
      <c r="B2" s="2" t="s">
        <v>491</v>
      </c>
      <c r="J2" s="4">
        <v>0</v>
      </c>
      <c r="K2" s="4">
        <v>946012</v>
      </c>
    </row>
    <row r="3" spans="1:24" x14ac:dyDescent="0.2">
      <c r="A3" s="2" t="s">
        <v>5</v>
      </c>
      <c r="B3" s="2"/>
      <c r="J3" s="4">
        <v>344674</v>
      </c>
      <c r="K3" s="4">
        <v>262329</v>
      </c>
      <c r="N3" s="36"/>
    </row>
    <row r="4" spans="1:24" x14ac:dyDescent="0.2">
      <c r="A4" s="2" t="s">
        <v>6</v>
      </c>
      <c r="B4" s="2"/>
      <c r="J4" s="4" t="s">
        <v>7</v>
      </c>
      <c r="K4" s="4">
        <v>1</v>
      </c>
      <c r="N4" s="36"/>
    </row>
    <row r="5" spans="1:24" x14ac:dyDescent="0.2">
      <c r="A5" s="2" t="s">
        <v>8</v>
      </c>
      <c r="B5" s="2" t="s">
        <v>9</v>
      </c>
      <c r="J5" s="4">
        <v>1090059</v>
      </c>
    </row>
    <row r="6" spans="1:24" x14ac:dyDescent="0.2">
      <c r="A6" s="3" t="s">
        <v>10</v>
      </c>
      <c r="B6" s="3" t="s">
        <v>11</v>
      </c>
      <c r="J6" s="4">
        <v>279268</v>
      </c>
    </row>
    <row r="7" spans="1:24" x14ac:dyDescent="0.2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25</v>
      </c>
      <c r="O7" s="5" t="s">
        <v>26</v>
      </c>
      <c r="P7" s="5" t="s">
        <v>33</v>
      </c>
      <c r="Q7" s="5" t="s">
        <v>34</v>
      </c>
      <c r="R7" s="5" t="s">
        <v>35</v>
      </c>
      <c r="S7" s="5" t="s">
        <v>36</v>
      </c>
      <c r="T7" s="5" t="s">
        <v>37</v>
      </c>
      <c r="U7" s="5" t="s">
        <v>38</v>
      </c>
      <c r="V7" s="5" t="s">
        <v>39</v>
      </c>
      <c r="W7" s="5" t="s">
        <v>40</v>
      </c>
      <c r="X7" s="5" t="s">
        <v>41</v>
      </c>
    </row>
    <row r="8" spans="1:24" ht="57.75" customHeight="1" x14ac:dyDescent="0.2">
      <c r="A8" s="7"/>
      <c r="B8" s="9" t="s">
        <v>503</v>
      </c>
      <c r="C8" s="9" t="s">
        <v>504</v>
      </c>
      <c r="D8" s="9" t="s">
        <v>494</v>
      </c>
      <c r="E8" s="9" t="s">
        <v>495</v>
      </c>
      <c r="F8" s="9" t="s">
        <v>505</v>
      </c>
      <c r="G8" s="9" t="s">
        <v>503</v>
      </c>
      <c r="H8" s="9" t="s">
        <v>504</v>
      </c>
      <c r="I8" s="9" t="s">
        <v>497</v>
      </c>
      <c r="J8" s="9" t="s">
        <v>498</v>
      </c>
      <c r="K8" s="9" t="s">
        <v>499</v>
      </c>
      <c r="L8" s="9" t="s">
        <v>500</v>
      </c>
      <c r="M8" s="10" t="s">
        <v>26</v>
      </c>
      <c r="N8" s="11"/>
      <c r="O8" s="6"/>
      <c r="P8" s="13">
        <v>270</v>
      </c>
      <c r="Q8" s="14">
        <f t="shared" ref="Q8:Q39" si="0">(SUM(N8:O8))</f>
        <v>0</v>
      </c>
      <c r="R8" s="14"/>
      <c r="S8" s="14"/>
      <c r="T8" s="15"/>
      <c r="U8" s="16"/>
      <c r="V8" s="13" t="e">
        <f xml:space="preserve"> IF(Q8&gt;-1, IF(OR(NOT(ISERROR( SEARCH("-",#REF!))), NOT(ISERROR(SEARCH("-", IF(ISBLANK(T8),0,T8))))),FIXED(FIXED( IF(NOT(ISERROR( SEARCH("-",#REF!))), TRIM(LEFT(#REF!, SEARCH("-",#REF!, 1)-1)),#REF!), 2, FALSE) - FIXED(IF(NOT(ISERROR(SEARCH("-", IF(ISBLANK(T8),0,T8)))), TRIM(LEFT(IF(ISBLANK(T8),0,T8), SEARCH("-", IF(ISBLANK(T8),0,T8), 1)-1)), IF(ISBLANK(T8),0,T8)), 2, FALSE), 2, FALSE)&amp;" - "&amp;FIXED(FIXED( IF(NOT(ISERROR( SEARCH("-",#REF!))), TRIM(RIGHT(#REF!, SEARCH("-",#REF!, 1)-1)),#REF!), 2, FALSE) - FIXED(IF(NOT(ISERROR(SEARCH("-", IF(ISBLANK(T8),0,T8)))), TRIM(RIGHT(IF(ISBLANK(T8),0,T8), SEARCH("-", IF(ISBLANK(T8),0,T8), 1)-1)), IF(ISBLANK(T8),0,T8)), 2, FALSE), 2, FALSE),FIXED(#REF!-IF(ISBLANK(T8),0,T8), 2, FALSE)),#REF!)</f>
        <v>#REF!</v>
      </c>
      <c r="W8" s="13" t="e">
        <f>SUM(O8*#REF!,N8*#REF!)*(1-U8)</f>
        <v>#REF!</v>
      </c>
      <c r="X8" s="13" t="e">
        <f>SUM(O8*#REF!,N8*#REF!)</f>
        <v>#REF!</v>
      </c>
    </row>
    <row r="9" spans="1:24" ht="57.75" customHeight="1" x14ac:dyDescent="0.2">
      <c r="A9" s="7"/>
      <c r="B9" s="9" t="s">
        <v>503</v>
      </c>
      <c r="C9" s="9" t="s">
        <v>504</v>
      </c>
      <c r="D9" s="9" t="s">
        <v>92</v>
      </c>
      <c r="E9" s="9" t="s">
        <v>93</v>
      </c>
      <c r="F9" s="9" t="s">
        <v>506</v>
      </c>
      <c r="G9" s="9" t="s">
        <v>503</v>
      </c>
      <c r="H9" s="9" t="s">
        <v>504</v>
      </c>
      <c r="I9" s="9" t="s">
        <v>497</v>
      </c>
      <c r="J9" s="9" t="s">
        <v>498</v>
      </c>
      <c r="K9" s="9" t="s">
        <v>499</v>
      </c>
      <c r="L9" s="9" t="s">
        <v>500</v>
      </c>
      <c r="M9" s="10" t="s">
        <v>26</v>
      </c>
      <c r="N9" s="11"/>
      <c r="O9" s="6"/>
      <c r="P9" s="13">
        <v>270</v>
      </c>
      <c r="Q9" s="14">
        <f t="shared" si="0"/>
        <v>0</v>
      </c>
      <c r="R9" s="14"/>
      <c r="S9" s="14"/>
      <c r="T9" s="15"/>
      <c r="U9" s="16"/>
      <c r="V9" s="13" t="e">
        <f xml:space="preserve"> IF(Q9&gt;-1, IF(OR(NOT(ISERROR( SEARCH("-",#REF!))), NOT(ISERROR(SEARCH("-", IF(ISBLANK(T9),0,T9))))),FIXED(FIXED( IF(NOT(ISERROR( SEARCH("-",#REF!))), TRIM(LEFT(#REF!, SEARCH("-",#REF!, 1)-1)),#REF!), 2, FALSE) - FIXED(IF(NOT(ISERROR(SEARCH("-", IF(ISBLANK(T9),0,T9)))), TRIM(LEFT(IF(ISBLANK(T9),0,T9), SEARCH("-", IF(ISBLANK(T9),0,T9), 1)-1)), IF(ISBLANK(T9),0,T9)), 2, FALSE), 2, FALSE)&amp;" - "&amp;FIXED(FIXED( IF(NOT(ISERROR( SEARCH("-",#REF!))), TRIM(RIGHT(#REF!, SEARCH("-",#REF!, 1)-1)),#REF!), 2, FALSE) - FIXED(IF(NOT(ISERROR(SEARCH("-", IF(ISBLANK(T9),0,T9)))), TRIM(RIGHT(IF(ISBLANK(T9),0,T9), SEARCH("-", IF(ISBLANK(T9),0,T9), 1)-1)), IF(ISBLANK(T9),0,T9)), 2, FALSE), 2, FALSE),FIXED(#REF!-IF(ISBLANK(T9),0,T9), 2, FALSE)),#REF!)</f>
        <v>#REF!</v>
      </c>
      <c r="W9" s="13" t="e">
        <f>SUM(O9*#REF!,N9*#REF!)*(1-U9)</f>
        <v>#REF!</v>
      </c>
      <c r="X9" s="13" t="e">
        <f>SUM(O9*#REF!,N9*#REF!)</f>
        <v>#REF!</v>
      </c>
    </row>
    <row r="10" spans="1:24" ht="57.75" customHeight="1" x14ac:dyDescent="0.2">
      <c r="A10" s="7"/>
      <c r="B10" s="9" t="s">
        <v>503</v>
      </c>
      <c r="C10" s="9" t="s">
        <v>504</v>
      </c>
      <c r="D10" s="9" t="s">
        <v>48</v>
      </c>
      <c r="E10" s="9" t="s">
        <v>49</v>
      </c>
      <c r="F10" s="9" t="s">
        <v>507</v>
      </c>
      <c r="G10" s="9" t="s">
        <v>503</v>
      </c>
      <c r="H10" s="9" t="s">
        <v>504</v>
      </c>
      <c r="I10" s="9" t="s">
        <v>497</v>
      </c>
      <c r="J10" s="9" t="s">
        <v>498</v>
      </c>
      <c r="K10" s="9" t="s">
        <v>499</v>
      </c>
      <c r="L10" s="9" t="s">
        <v>500</v>
      </c>
      <c r="M10" s="10" t="s">
        <v>26</v>
      </c>
      <c r="N10" s="11"/>
      <c r="O10" s="6"/>
      <c r="P10" s="13">
        <v>270</v>
      </c>
      <c r="Q10" s="14">
        <f t="shared" si="0"/>
        <v>0</v>
      </c>
      <c r="R10" s="14"/>
      <c r="S10" s="14"/>
      <c r="T10" s="15"/>
      <c r="U10" s="16"/>
      <c r="V10" s="13" t="e">
        <f xml:space="preserve"> IF(Q10&gt;-1, IF(OR(NOT(ISERROR( SEARCH("-",#REF!))), NOT(ISERROR(SEARCH("-", IF(ISBLANK(T10),0,T10))))),FIXED(FIXED( IF(NOT(ISERROR( SEARCH("-",#REF!))), TRIM(LEFT(#REF!, SEARCH("-",#REF!, 1)-1)),#REF!), 2, FALSE) - FIXED(IF(NOT(ISERROR(SEARCH("-", IF(ISBLANK(T10),0,T10)))), TRIM(LEFT(IF(ISBLANK(T10),0,T10), SEARCH("-", IF(ISBLANK(T10),0,T10), 1)-1)), IF(ISBLANK(T10),0,T10)), 2, FALSE), 2, FALSE)&amp;" - "&amp;FIXED(FIXED( IF(NOT(ISERROR( SEARCH("-",#REF!))), TRIM(RIGHT(#REF!, SEARCH("-",#REF!, 1)-1)),#REF!), 2, FALSE) - FIXED(IF(NOT(ISERROR(SEARCH("-", IF(ISBLANK(T10),0,T10)))), TRIM(RIGHT(IF(ISBLANK(T10),0,T10), SEARCH("-", IF(ISBLANK(T10),0,T10), 1)-1)), IF(ISBLANK(T10),0,T10)), 2, FALSE), 2, FALSE),FIXED(#REF!-IF(ISBLANK(T10),0,T10), 2, FALSE)),#REF!)</f>
        <v>#REF!</v>
      </c>
      <c r="W10" s="13" t="e">
        <f>SUM(O10*#REF!,N10*#REF!)*(1-U10)</f>
        <v>#REF!</v>
      </c>
      <c r="X10" s="13" t="e">
        <f>SUM(O10*#REF!,N10*#REF!)</f>
        <v>#REF!</v>
      </c>
    </row>
    <row r="11" spans="1:24" ht="57.75" customHeight="1" x14ac:dyDescent="0.2">
      <c r="A11" s="7"/>
      <c r="B11" s="9" t="s">
        <v>508</v>
      </c>
      <c r="C11" s="9" t="s">
        <v>509</v>
      </c>
      <c r="D11" s="9" t="s">
        <v>494</v>
      </c>
      <c r="E11" s="9" t="s">
        <v>495</v>
      </c>
      <c r="F11" s="9" t="s">
        <v>510</v>
      </c>
      <c r="G11" s="9" t="s">
        <v>508</v>
      </c>
      <c r="H11" s="9" t="s">
        <v>509</v>
      </c>
      <c r="I11" s="9" t="s">
        <v>497</v>
      </c>
      <c r="J11" s="9" t="s">
        <v>498</v>
      </c>
      <c r="K11" s="9" t="s">
        <v>499</v>
      </c>
      <c r="L11" s="9" t="s">
        <v>500</v>
      </c>
      <c r="M11" s="10" t="s">
        <v>26</v>
      </c>
      <c r="N11" s="11"/>
      <c r="O11" s="6"/>
      <c r="P11" s="13">
        <v>450</v>
      </c>
      <c r="Q11" s="14">
        <f t="shared" si="0"/>
        <v>0</v>
      </c>
      <c r="R11" s="14"/>
      <c r="S11" s="14"/>
      <c r="T11" s="15"/>
      <c r="U11" s="16"/>
      <c r="V11" s="13" t="e">
        <f xml:space="preserve"> IF(Q11&gt;-1, IF(OR(NOT(ISERROR( SEARCH("-",#REF!))), NOT(ISERROR(SEARCH("-", IF(ISBLANK(T11),0,T11))))),FIXED(FIXED( IF(NOT(ISERROR( SEARCH("-",#REF!))), TRIM(LEFT(#REF!, SEARCH("-",#REF!, 1)-1)),#REF!), 2, FALSE) - FIXED(IF(NOT(ISERROR(SEARCH("-", IF(ISBLANK(T11),0,T11)))), TRIM(LEFT(IF(ISBLANK(T11),0,T11), SEARCH("-", IF(ISBLANK(T11),0,T11), 1)-1)), IF(ISBLANK(T11),0,T11)), 2, FALSE), 2, FALSE)&amp;" - "&amp;FIXED(FIXED( IF(NOT(ISERROR( SEARCH("-",#REF!))), TRIM(RIGHT(#REF!, SEARCH("-",#REF!, 1)-1)),#REF!), 2, FALSE) - FIXED(IF(NOT(ISERROR(SEARCH("-", IF(ISBLANK(T11),0,T11)))), TRIM(RIGHT(IF(ISBLANK(T11),0,T11), SEARCH("-", IF(ISBLANK(T11),0,T11), 1)-1)), IF(ISBLANK(T11),0,T11)), 2, FALSE), 2, FALSE),FIXED(#REF!-IF(ISBLANK(T11),0,T11), 2, FALSE)),#REF!)</f>
        <v>#REF!</v>
      </c>
      <c r="W11" s="13" t="e">
        <f>SUM(O11*#REF!,N11*#REF!)*(1-U11)</f>
        <v>#REF!</v>
      </c>
      <c r="X11" s="13" t="e">
        <f>SUM(O11*#REF!,N11*#REF!)</f>
        <v>#REF!</v>
      </c>
    </row>
    <row r="12" spans="1:24" ht="57.75" customHeight="1" x14ac:dyDescent="0.2">
      <c r="A12" s="7"/>
      <c r="B12" s="9" t="s">
        <v>508</v>
      </c>
      <c r="C12" s="9" t="s">
        <v>509</v>
      </c>
      <c r="D12" s="9" t="s">
        <v>92</v>
      </c>
      <c r="E12" s="9" t="s">
        <v>93</v>
      </c>
      <c r="F12" s="9" t="s">
        <v>511</v>
      </c>
      <c r="G12" s="9" t="s">
        <v>508</v>
      </c>
      <c r="H12" s="9" t="s">
        <v>509</v>
      </c>
      <c r="I12" s="9" t="s">
        <v>497</v>
      </c>
      <c r="J12" s="9" t="s">
        <v>498</v>
      </c>
      <c r="K12" s="9" t="s">
        <v>499</v>
      </c>
      <c r="L12" s="9" t="s">
        <v>500</v>
      </c>
      <c r="M12" s="10" t="s">
        <v>26</v>
      </c>
      <c r="N12" s="11"/>
      <c r="O12" s="6"/>
      <c r="P12" s="13">
        <v>450</v>
      </c>
      <c r="Q12" s="14">
        <f t="shared" si="0"/>
        <v>0</v>
      </c>
      <c r="R12" s="14"/>
      <c r="S12" s="14"/>
      <c r="T12" s="15"/>
      <c r="U12" s="16"/>
      <c r="V12" s="13" t="e">
        <f xml:space="preserve"> IF(Q12&gt;-1, IF(OR(NOT(ISERROR( SEARCH("-",#REF!))), NOT(ISERROR(SEARCH("-", IF(ISBLANK(T12),0,T12))))),FIXED(FIXED( IF(NOT(ISERROR( SEARCH("-",#REF!))), TRIM(LEFT(#REF!, SEARCH("-",#REF!, 1)-1)),#REF!), 2, FALSE) - FIXED(IF(NOT(ISERROR(SEARCH("-", IF(ISBLANK(T12),0,T12)))), TRIM(LEFT(IF(ISBLANK(T12),0,T12), SEARCH("-", IF(ISBLANK(T12),0,T12), 1)-1)), IF(ISBLANK(T12),0,T12)), 2, FALSE), 2, FALSE)&amp;" - "&amp;FIXED(FIXED( IF(NOT(ISERROR( SEARCH("-",#REF!))), TRIM(RIGHT(#REF!, SEARCH("-",#REF!, 1)-1)),#REF!), 2, FALSE) - FIXED(IF(NOT(ISERROR(SEARCH("-", IF(ISBLANK(T12),0,T12)))), TRIM(RIGHT(IF(ISBLANK(T12),0,T12), SEARCH("-", IF(ISBLANK(T12),0,T12), 1)-1)), IF(ISBLANK(T12),0,T12)), 2, FALSE), 2, FALSE),FIXED(#REF!-IF(ISBLANK(T12),0,T12), 2, FALSE)),#REF!)</f>
        <v>#REF!</v>
      </c>
      <c r="W12" s="13" t="e">
        <f>SUM(O12*#REF!,N12*#REF!)*(1-U12)</f>
        <v>#REF!</v>
      </c>
      <c r="X12" s="13" t="e">
        <f>SUM(O12*#REF!,N12*#REF!)</f>
        <v>#REF!</v>
      </c>
    </row>
    <row r="13" spans="1:24" ht="57.75" customHeight="1" x14ac:dyDescent="0.2">
      <c r="A13" s="7"/>
      <c r="B13" s="9" t="s">
        <v>508</v>
      </c>
      <c r="C13" s="9" t="s">
        <v>509</v>
      </c>
      <c r="D13" s="9" t="s">
        <v>512</v>
      </c>
      <c r="E13" s="9" t="s">
        <v>49</v>
      </c>
      <c r="F13" s="9" t="s">
        <v>513</v>
      </c>
      <c r="G13" s="9" t="s">
        <v>508</v>
      </c>
      <c r="H13" s="9" t="s">
        <v>509</v>
      </c>
      <c r="I13" s="9" t="s">
        <v>497</v>
      </c>
      <c r="J13" s="9" t="s">
        <v>498</v>
      </c>
      <c r="K13" s="9" t="s">
        <v>499</v>
      </c>
      <c r="L13" s="9" t="s">
        <v>500</v>
      </c>
      <c r="M13" s="10" t="s">
        <v>26</v>
      </c>
      <c r="N13" s="11"/>
      <c r="O13" s="6"/>
      <c r="P13" s="13">
        <v>450</v>
      </c>
      <c r="Q13" s="14">
        <f t="shared" si="0"/>
        <v>0</v>
      </c>
      <c r="R13" s="14"/>
      <c r="S13" s="14"/>
      <c r="T13" s="15"/>
      <c r="U13" s="16"/>
      <c r="V13" s="13" t="e">
        <f xml:space="preserve"> IF(Q13&gt;-1, IF(OR(NOT(ISERROR( SEARCH("-",#REF!))), NOT(ISERROR(SEARCH("-", IF(ISBLANK(T13),0,T13))))),FIXED(FIXED( IF(NOT(ISERROR( SEARCH("-",#REF!))), TRIM(LEFT(#REF!, SEARCH("-",#REF!, 1)-1)),#REF!), 2, FALSE) - FIXED(IF(NOT(ISERROR(SEARCH("-", IF(ISBLANK(T13),0,T13)))), TRIM(LEFT(IF(ISBLANK(T13),0,T13), SEARCH("-", IF(ISBLANK(T13),0,T13), 1)-1)), IF(ISBLANK(T13),0,T13)), 2, FALSE), 2, FALSE)&amp;" - "&amp;FIXED(FIXED( IF(NOT(ISERROR( SEARCH("-",#REF!))), TRIM(RIGHT(#REF!, SEARCH("-",#REF!, 1)-1)),#REF!), 2, FALSE) - FIXED(IF(NOT(ISERROR(SEARCH("-", IF(ISBLANK(T13),0,T13)))), TRIM(RIGHT(IF(ISBLANK(T13),0,T13), SEARCH("-", IF(ISBLANK(T13),0,T13), 1)-1)), IF(ISBLANK(T13),0,T13)), 2, FALSE), 2, FALSE),FIXED(#REF!-IF(ISBLANK(T13),0,T13), 2, FALSE)),#REF!)</f>
        <v>#REF!</v>
      </c>
      <c r="W13" s="13" t="e">
        <f>SUM(O13*#REF!,N13*#REF!)*(1-U13)</f>
        <v>#REF!</v>
      </c>
      <c r="X13" s="13" t="e">
        <f>SUM(O13*#REF!,N13*#REF!)</f>
        <v>#REF!</v>
      </c>
    </row>
    <row r="14" spans="1:24" ht="57.75" customHeight="1" x14ac:dyDescent="0.2">
      <c r="A14" s="7"/>
      <c r="B14" s="9" t="s">
        <v>492</v>
      </c>
      <c r="C14" s="9" t="s">
        <v>493</v>
      </c>
      <c r="D14" s="9" t="s">
        <v>494</v>
      </c>
      <c r="E14" s="9" t="s">
        <v>495</v>
      </c>
      <c r="F14" s="9" t="s">
        <v>496</v>
      </c>
      <c r="G14" s="9" t="s">
        <v>492</v>
      </c>
      <c r="H14" s="9" t="s">
        <v>493</v>
      </c>
      <c r="I14" s="9" t="s">
        <v>497</v>
      </c>
      <c r="J14" s="9" t="s">
        <v>498</v>
      </c>
      <c r="K14" s="9" t="s">
        <v>499</v>
      </c>
      <c r="L14" s="9" t="s">
        <v>500</v>
      </c>
      <c r="M14" s="10" t="s">
        <v>26</v>
      </c>
      <c r="N14" s="11"/>
      <c r="O14" s="6"/>
      <c r="P14" s="13">
        <v>620</v>
      </c>
      <c r="Q14" s="14">
        <f t="shared" si="0"/>
        <v>0</v>
      </c>
      <c r="R14" s="14"/>
      <c r="S14" s="14"/>
      <c r="T14" s="15"/>
      <c r="U14" s="16"/>
      <c r="V14" s="13" t="e">
        <f xml:space="preserve"> IF(Q14&gt;-1, IF(OR(NOT(ISERROR( SEARCH("-",#REF!))), NOT(ISERROR(SEARCH("-", IF(ISBLANK(T14),0,T14))))),FIXED(FIXED( IF(NOT(ISERROR( SEARCH("-",#REF!))), TRIM(LEFT(#REF!, SEARCH("-",#REF!, 1)-1)),#REF!), 2, FALSE) - FIXED(IF(NOT(ISERROR(SEARCH("-", IF(ISBLANK(T14),0,T14)))), TRIM(LEFT(IF(ISBLANK(T14),0,T14), SEARCH("-", IF(ISBLANK(T14),0,T14), 1)-1)), IF(ISBLANK(T14),0,T14)), 2, FALSE), 2, FALSE)&amp;" - "&amp;FIXED(FIXED( IF(NOT(ISERROR( SEARCH("-",#REF!))), TRIM(RIGHT(#REF!, SEARCH("-",#REF!, 1)-1)),#REF!), 2, FALSE) - FIXED(IF(NOT(ISERROR(SEARCH("-", IF(ISBLANK(T14),0,T14)))), TRIM(RIGHT(IF(ISBLANK(T14),0,T14), SEARCH("-", IF(ISBLANK(T14),0,T14), 1)-1)), IF(ISBLANK(T14),0,T14)), 2, FALSE), 2, FALSE),FIXED(#REF!-IF(ISBLANK(T14),0,T14), 2, FALSE)),#REF!)</f>
        <v>#REF!</v>
      </c>
      <c r="W14" s="13" t="e">
        <f>SUM(O14*#REF!,N14*#REF!)*(1-U14)</f>
        <v>#REF!</v>
      </c>
      <c r="X14" s="13" t="e">
        <f>SUM(O14*#REF!,N14*#REF!)</f>
        <v>#REF!</v>
      </c>
    </row>
    <row r="15" spans="1:24" ht="57.75" customHeight="1" x14ac:dyDescent="0.2">
      <c r="A15" s="7"/>
      <c r="B15" s="9" t="s">
        <v>492</v>
      </c>
      <c r="C15" s="9" t="s">
        <v>493</v>
      </c>
      <c r="D15" s="9" t="s">
        <v>92</v>
      </c>
      <c r="E15" s="9" t="s">
        <v>93</v>
      </c>
      <c r="F15" s="9" t="s">
        <v>501</v>
      </c>
      <c r="G15" s="9" t="s">
        <v>492</v>
      </c>
      <c r="H15" s="9" t="s">
        <v>493</v>
      </c>
      <c r="I15" s="9" t="s">
        <v>497</v>
      </c>
      <c r="J15" s="9" t="s">
        <v>498</v>
      </c>
      <c r="K15" s="9" t="s">
        <v>499</v>
      </c>
      <c r="L15" s="9" t="s">
        <v>500</v>
      </c>
      <c r="M15" s="10" t="s">
        <v>26</v>
      </c>
      <c r="N15" s="11"/>
      <c r="O15" s="6"/>
      <c r="P15" s="13">
        <v>620</v>
      </c>
      <c r="Q15" s="14">
        <f t="shared" si="0"/>
        <v>0</v>
      </c>
      <c r="R15" s="14"/>
      <c r="S15" s="14"/>
      <c r="T15" s="15"/>
      <c r="U15" s="16"/>
      <c r="V15" s="13" t="e">
        <f xml:space="preserve"> IF(Q15&gt;-1, IF(OR(NOT(ISERROR( SEARCH("-",#REF!))), NOT(ISERROR(SEARCH("-", IF(ISBLANK(T15),0,T15))))),FIXED(FIXED( IF(NOT(ISERROR( SEARCH("-",#REF!))), TRIM(LEFT(#REF!, SEARCH("-",#REF!, 1)-1)),#REF!), 2, FALSE) - FIXED(IF(NOT(ISERROR(SEARCH("-", IF(ISBLANK(T15),0,T15)))), TRIM(LEFT(IF(ISBLANK(T15),0,T15), SEARCH("-", IF(ISBLANK(T15),0,T15), 1)-1)), IF(ISBLANK(T15),0,T15)), 2, FALSE), 2, FALSE)&amp;" - "&amp;FIXED(FIXED( IF(NOT(ISERROR( SEARCH("-",#REF!))), TRIM(RIGHT(#REF!, SEARCH("-",#REF!, 1)-1)),#REF!), 2, FALSE) - FIXED(IF(NOT(ISERROR(SEARCH("-", IF(ISBLANK(T15),0,T15)))), TRIM(RIGHT(IF(ISBLANK(T15),0,T15), SEARCH("-", IF(ISBLANK(T15),0,T15), 1)-1)), IF(ISBLANK(T15),0,T15)), 2, FALSE), 2, FALSE),FIXED(#REF!-IF(ISBLANK(T15),0,T15), 2, FALSE)),#REF!)</f>
        <v>#REF!</v>
      </c>
      <c r="W15" s="13" t="e">
        <f>SUM(O15*#REF!,N15*#REF!)*(1-U15)</f>
        <v>#REF!</v>
      </c>
      <c r="X15" s="13" t="e">
        <f>SUM(O15*#REF!,N15*#REF!)</f>
        <v>#REF!</v>
      </c>
    </row>
    <row r="16" spans="1:24" ht="57.75" customHeight="1" x14ac:dyDescent="0.2">
      <c r="A16" s="7"/>
      <c r="B16" s="9" t="s">
        <v>492</v>
      </c>
      <c r="C16" s="9" t="s">
        <v>493</v>
      </c>
      <c r="D16" s="9" t="s">
        <v>48</v>
      </c>
      <c r="E16" s="9" t="s">
        <v>49</v>
      </c>
      <c r="F16" s="9" t="s">
        <v>502</v>
      </c>
      <c r="G16" s="9" t="s">
        <v>492</v>
      </c>
      <c r="H16" s="9" t="s">
        <v>493</v>
      </c>
      <c r="I16" s="9" t="s">
        <v>497</v>
      </c>
      <c r="J16" s="9" t="s">
        <v>498</v>
      </c>
      <c r="K16" s="9" t="s">
        <v>499</v>
      </c>
      <c r="L16" s="9" t="s">
        <v>500</v>
      </c>
      <c r="M16" s="10" t="s">
        <v>26</v>
      </c>
      <c r="N16" s="11"/>
      <c r="O16" s="6"/>
      <c r="P16" s="13">
        <v>620</v>
      </c>
      <c r="Q16" s="14">
        <f t="shared" si="0"/>
        <v>0</v>
      </c>
      <c r="R16" s="14"/>
      <c r="S16" s="14"/>
      <c r="T16" s="15"/>
      <c r="U16" s="16"/>
      <c r="V16" s="13" t="e">
        <f xml:space="preserve"> IF(Q16&gt;-1, IF(OR(NOT(ISERROR( SEARCH("-",#REF!))), NOT(ISERROR(SEARCH("-", IF(ISBLANK(T16),0,T16))))),FIXED(FIXED( IF(NOT(ISERROR( SEARCH("-",#REF!))), TRIM(LEFT(#REF!, SEARCH("-",#REF!, 1)-1)),#REF!), 2, FALSE) - FIXED(IF(NOT(ISERROR(SEARCH("-", IF(ISBLANK(T16),0,T16)))), TRIM(LEFT(IF(ISBLANK(T16),0,T16), SEARCH("-", IF(ISBLANK(T16),0,T16), 1)-1)), IF(ISBLANK(T16),0,T16)), 2, FALSE), 2, FALSE)&amp;" - "&amp;FIXED(FIXED( IF(NOT(ISERROR( SEARCH("-",#REF!))), TRIM(RIGHT(#REF!, SEARCH("-",#REF!, 1)-1)),#REF!), 2, FALSE) - FIXED(IF(NOT(ISERROR(SEARCH("-", IF(ISBLANK(T16),0,T16)))), TRIM(RIGHT(IF(ISBLANK(T16),0,T16), SEARCH("-", IF(ISBLANK(T16),0,T16), 1)-1)), IF(ISBLANK(T16),0,T16)), 2, FALSE), 2, FALSE),FIXED(#REF!-IF(ISBLANK(T16),0,T16), 2, FALSE)),#REF!)</f>
        <v>#REF!</v>
      </c>
      <c r="W16" s="13" t="e">
        <f>SUM(O16*#REF!,N16*#REF!)*(1-U16)</f>
        <v>#REF!</v>
      </c>
      <c r="X16" s="13" t="e">
        <f>SUM(O16*#REF!,N16*#REF!)</f>
        <v>#REF!</v>
      </c>
    </row>
    <row r="17" spans="1:24" ht="57.75" customHeight="1" x14ac:dyDescent="0.2">
      <c r="A17" s="7"/>
      <c r="B17" s="9" t="s">
        <v>514</v>
      </c>
      <c r="C17" s="9" t="s">
        <v>515</v>
      </c>
      <c r="D17" s="9" t="s">
        <v>494</v>
      </c>
      <c r="E17" s="9" t="s">
        <v>495</v>
      </c>
      <c r="F17" s="9" t="s">
        <v>516</v>
      </c>
      <c r="G17" s="9" t="s">
        <v>514</v>
      </c>
      <c r="H17" s="9" t="s">
        <v>515</v>
      </c>
      <c r="I17" s="9" t="s">
        <v>497</v>
      </c>
      <c r="J17" s="9" t="s">
        <v>517</v>
      </c>
      <c r="K17" s="9" t="s">
        <v>499</v>
      </c>
      <c r="L17" s="9" t="s">
        <v>500</v>
      </c>
      <c r="M17" s="10" t="s">
        <v>26</v>
      </c>
      <c r="N17" s="11"/>
      <c r="O17" s="6"/>
      <c r="P17" s="13">
        <v>350</v>
      </c>
      <c r="Q17" s="14">
        <f t="shared" si="0"/>
        <v>0</v>
      </c>
      <c r="R17" s="14"/>
      <c r="S17" s="14"/>
      <c r="T17" s="15"/>
      <c r="U17" s="16"/>
      <c r="V17" s="13" t="e">
        <f xml:space="preserve"> IF(Q17&gt;-1, IF(OR(NOT(ISERROR( SEARCH("-",#REF!))), NOT(ISERROR(SEARCH("-", IF(ISBLANK(T17),0,T17))))),FIXED(FIXED( IF(NOT(ISERROR( SEARCH("-",#REF!))), TRIM(LEFT(#REF!, SEARCH("-",#REF!, 1)-1)),#REF!), 2, FALSE) - FIXED(IF(NOT(ISERROR(SEARCH("-", IF(ISBLANK(T17),0,T17)))), TRIM(LEFT(IF(ISBLANK(T17),0,T17), SEARCH("-", IF(ISBLANK(T17),0,T17), 1)-1)), IF(ISBLANK(T17),0,T17)), 2, FALSE), 2, FALSE)&amp;" - "&amp;FIXED(FIXED( IF(NOT(ISERROR( SEARCH("-",#REF!))), TRIM(RIGHT(#REF!, SEARCH("-",#REF!, 1)-1)),#REF!), 2, FALSE) - FIXED(IF(NOT(ISERROR(SEARCH("-", IF(ISBLANK(T17),0,T17)))), TRIM(RIGHT(IF(ISBLANK(T17),0,T17), SEARCH("-", IF(ISBLANK(T17),0,T17), 1)-1)), IF(ISBLANK(T17),0,T17)), 2, FALSE), 2, FALSE),FIXED(#REF!-IF(ISBLANK(T17),0,T17), 2, FALSE)),#REF!)</f>
        <v>#REF!</v>
      </c>
      <c r="W17" s="13" t="e">
        <f>SUM(O17*#REF!,N17*#REF!)*(1-U17)</f>
        <v>#REF!</v>
      </c>
      <c r="X17" s="13" t="e">
        <f>SUM(O17*#REF!,N17*#REF!)</f>
        <v>#REF!</v>
      </c>
    </row>
    <row r="18" spans="1:24" ht="57.75" customHeight="1" x14ac:dyDescent="0.2">
      <c r="A18" s="7"/>
      <c r="B18" s="9" t="s">
        <v>518</v>
      </c>
      <c r="C18" s="9" t="s">
        <v>519</v>
      </c>
      <c r="D18" s="9" t="s">
        <v>494</v>
      </c>
      <c r="E18" s="9" t="s">
        <v>495</v>
      </c>
      <c r="F18" s="9" t="s">
        <v>520</v>
      </c>
      <c r="G18" s="9" t="s">
        <v>518</v>
      </c>
      <c r="H18" s="9" t="s">
        <v>519</v>
      </c>
      <c r="I18" s="9" t="s">
        <v>497</v>
      </c>
      <c r="J18" s="9" t="s">
        <v>517</v>
      </c>
      <c r="K18" s="9" t="s">
        <v>499</v>
      </c>
      <c r="L18" s="9" t="s">
        <v>500</v>
      </c>
      <c r="M18" s="10" t="s">
        <v>26</v>
      </c>
      <c r="N18" s="11"/>
      <c r="O18" s="6"/>
      <c r="P18" s="13">
        <v>310</v>
      </c>
      <c r="Q18" s="14">
        <f t="shared" si="0"/>
        <v>0</v>
      </c>
      <c r="R18" s="14"/>
      <c r="S18" s="14"/>
      <c r="T18" s="15"/>
      <c r="U18" s="16"/>
      <c r="V18" s="13" t="e">
        <f xml:space="preserve"> IF(Q18&gt;-1, IF(OR(NOT(ISERROR( SEARCH("-",#REF!))), NOT(ISERROR(SEARCH("-", IF(ISBLANK(T18),0,T18))))),FIXED(FIXED( IF(NOT(ISERROR( SEARCH("-",#REF!))), TRIM(LEFT(#REF!, SEARCH("-",#REF!, 1)-1)),#REF!), 2, FALSE) - FIXED(IF(NOT(ISERROR(SEARCH("-", IF(ISBLANK(T18),0,T18)))), TRIM(LEFT(IF(ISBLANK(T18),0,T18), SEARCH("-", IF(ISBLANK(T18),0,T18), 1)-1)), IF(ISBLANK(T18),0,T18)), 2, FALSE), 2, FALSE)&amp;" - "&amp;FIXED(FIXED( IF(NOT(ISERROR( SEARCH("-",#REF!))), TRIM(RIGHT(#REF!, SEARCH("-",#REF!, 1)-1)),#REF!), 2, FALSE) - FIXED(IF(NOT(ISERROR(SEARCH("-", IF(ISBLANK(T18),0,T18)))), TRIM(RIGHT(IF(ISBLANK(T18),0,T18), SEARCH("-", IF(ISBLANK(T18),0,T18), 1)-1)), IF(ISBLANK(T18),0,T18)), 2, FALSE), 2, FALSE),FIXED(#REF!-IF(ISBLANK(T18),0,T18), 2, FALSE)),#REF!)</f>
        <v>#REF!</v>
      </c>
      <c r="W18" s="13" t="e">
        <f>SUM(O18*#REF!,N18*#REF!)*(1-U18)</f>
        <v>#REF!</v>
      </c>
      <c r="X18" s="13" t="e">
        <f>SUM(O18*#REF!,N18*#REF!)</f>
        <v>#REF!</v>
      </c>
    </row>
    <row r="19" spans="1:24" ht="57.75" customHeight="1" x14ac:dyDescent="0.2">
      <c r="A19" s="7"/>
      <c r="B19" s="9" t="s">
        <v>521</v>
      </c>
      <c r="C19" s="9" t="s">
        <v>522</v>
      </c>
      <c r="D19" s="9" t="s">
        <v>242</v>
      </c>
      <c r="E19" s="9" t="s">
        <v>243</v>
      </c>
      <c r="F19" s="9" t="s">
        <v>523</v>
      </c>
      <c r="G19" s="9" t="s">
        <v>521</v>
      </c>
      <c r="H19" s="9" t="s">
        <v>522</v>
      </c>
      <c r="I19" s="9" t="s">
        <v>497</v>
      </c>
      <c r="J19" s="9" t="s">
        <v>524</v>
      </c>
      <c r="K19" s="9" t="s">
        <v>499</v>
      </c>
      <c r="L19" s="9" t="s">
        <v>500</v>
      </c>
      <c r="M19" s="10" t="s">
        <v>26</v>
      </c>
      <c r="N19" s="11"/>
      <c r="O19" s="6"/>
      <c r="P19" s="13">
        <v>310</v>
      </c>
      <c r="Q19" s="14">
        <f t="shared" si="0"/>
        <v>0</v>
      </c>
      <c r="R19" s="14"/>
      <c r="S19" s="14"/>
      <c r="T19" s="15"/>
      <c r="U19" s="16"/>
      <c r="V19" s="13" t="e">
        <f xml:space="preserve"> IF(Q19&gt;-1, IF(OR(NOT(ISERROR( SEARCH("-",#REF!))), NOT(ISERROR(SEARCH("-", IF(ISBLANK(T19),0,T19))))),FIXED(FIXED( IF(NOT(ISERROR( SEARCH("-",#REF!))), TRIM(LEFT(#REF!, SEARCH("-",#REF!, 1)-1)),#REF!), 2, FALSE) - FIXED(IF(NOT(ISERROR(SEARCH("-", IF(ISBLANK(T19),0,T19)))), TRIM(LEFT(IF(ISBLANK(T19),0,T19), SEARCH("-", IF(ISBLANK(T19),0,T19), 1)-1)), IF(ISBLANK(T19),0,T19)), 2, FALSE), 2, FALSE)&amp;" - "&amp;FIXED(FIXED( IF(NOT(ISERROR( SEARCH("-",#REF!))), TRIM(RIGHT(#REF!, SEARCH("-",#REF!, 1)-1)),#REF!), 2, FALSE) - FIXED(IF(NOT(ISERROR(SEARCH("-", IF(ISBLANK(T19),0,T19)))), TRIM(RIGHT(IF(ISBLANK(T19),0,T19), SEARCH("-", IF(ISBLANK(T19),0,T19), 1)-1)), IF(ISBLANK(T19),0,T19)), 2, FALSE), 2, FALSE),FIXED(#REF!-IF(ISBLANK(T19),0,T19), 2, FALSE)),#REF!)</f>
        <v>#REF!</v>
      </c>
      <c r="W19" s="13" t="e">
        <f>SUM(O19*#REF!,N19*#REF!)*(1-U19)</f>
        <v>#REF!</v>
      </c>
      <c r="X19" s="13" t="e">
        <f>SUM(O19*#REF!,N19*#REF!)</f>
        <v>#REF!</v>
      </c>
    </row>
    <row r="20" spans="1:24" ht="57.75" customHeight="1" x14ac:dyDescent="0.2">
      <c r="A20" s="7"/>
      <c r="B20" s="9" t="s">
        <v>521</v>
      </c>
      <c r="C20" s="9" t="s">
        <v>522</v>
      </c>
      <c r="D20" s="9" t="s">
        <v>525</v>
      </c>
      <c r="E20" s="9" t="s">
        <v>526</v>
      </c>
      <c r="F20" s="9" t="s">
        <v>527</v>
      </c>
      <c r="G20" s="9" t="s">
        <v>521</v>
      </c>
      <c r="H20" s="9" t="s">
        <v>522</v>
      </c>
      <c r="I20" s="9" t="s">
        <v>497</v>
      </c>
      <c r="J20" s="9" t="s">
        <v>524</v>
      </c>
      <c r="K20" s="9" t="s">
        <v>499</v>
      </c>
      <c r="L20" s="9" t="s">
        <v>500</v>
      </c>
      <c r="M20" s="10" t="s">
        <v>26</v>
      </c>
      <c r="N20" s="11"/>
      <c r="O20" s="6"/>
      <c r="P20" s="13">
        <v>310</v>
      </c>
      <c r="Q20" s="14">
        <f t="shared" si="0"/>
        <v>0</v>
      </c>
      <c r="R20" s="14"/>
      <c r="S20" s="14"/>
      <c r="T20" s="15"/>
      <c r="U20" s="16"/>
      <c r="V20" s="13" t="e">
        <f xml:space="preserve"> IF(Q20&gt;-1, IF(OR(NOT(ISERROR( SEARCH("-",#REF!))), NOT(ISERROR(SEARCH("-", IF(ISBLANK(T20),0,T20))))),FIXED(FIXED( IF(NOT(ISERROR( SEARCH("-",#REF!))), TRIM(LEFT(#REF!, SEARCH("-",#REF!, 1)-1)),#REF!), 2, FALSE) - FIXED(IF(NOT(ISERROR(SEARCH("-", IF(ISBLANK(T20),0,T20)))), TRIM(LEFT(IF(ISBLANK(T20),0,T20), SEARCH("-", IF(ISBLANK(T20),0,T20), 1)-1)), IF(ISBLANK(T20),0,T20)), 2, FALSE), 2, FALSE)&amp;" - "&amp;FIXED(FIXED( IF(NOT(ISERROR( SEARCH("-",#REF!))), TRIM(RIGHT(#REF!, SEARCH("-",#REF!, 1)-1)),#REF!), 2, FALSE) - FIXED(IF(NOT(ISERROR(SEARCH("-", IF(ISBLANK(T20),0,T20)))), TRIM(RIGHT(IF(ISBLANK(T20),0,T20), SEARCH("-", IF(ISBLANK(T20),0,T20), 1)-1)), IF(ISBLANK(T20),0,T20)), 2, FALSE), 2, FALSE),FIXED(#REF!-IF(ISBLANK(T20),0,T20), 2, FALSE)),#REF!)</f>
        <v>#REF!</v>
      </c>
      <c r="W20" s="13" t="e">
        <f>SUM(O20*#REF!,N20*#REF!)*(1-U20)</f>
        <v>#REF!</v>
      </c>
      <c r="X20" s="13" t="e">
        <f>SUM(O20*#REF!,N20*#REF!)</f>
        <v>#REF!</v>
      </c>
    </row>
    <row r="21" spans="1:24" ht="57.75" customHeight="1" x14ac:dyDescent="0.2">
      <c r="A21" s="7"/>
      <c r="B21" s="9" t="s">
        <v>528</v>
      </c>
      <c r="C21" s="9" t="s">
        <v>529</v>
      </c>
      <c r="D21" s="9" t="s">
        <v>242</v>
      </c>
      <c r="E21" s="9" t="s">
        <v>243</v>
      </c>
      <c r="F21" s="9" t="s">
        <v>530</v>
      </c>
      <c r="G21" s="9" t="s">
        <v>528</v>
      </c>
      <c r="H21" s="9" t="s">
        <v>529</v>
      </c>
      <c r="I21" s="9" t="s">
        <v>497</v>
      </c>
      <c r="J21" s="9" t="s">
        <v>524</v>
      </c>
      <c r="K21" s="9" t="s">
        <v>499</v>
      </c>
      <c r="L21" s="9" t="s">
        <v>500</v>
      </c>
      <c r="M21" s="10" t="s">
        <v>26</v>
      </c>
      <c r="N21" s="11"/>
      <c r="O21" s="6"/>
      <c r="P21" s="13">
        <v>490</v>
      </c>
      <c r="Q21" s="14">
        <f t="shared" si="0"/>
        <v>0</v>
      </c>
      <c r="R21" s="14"/>
      <c r="S21" s="14"/>
      <c r="T21" s="15"/>
      <c r="U21" s="16"/>
      <c r="V21" s="13" t="e">
        <f xml:space="preserve"> IF(Q21&gt;-1, IF(OR(NOT(ISERROR( SEARCH("-",#REF!))), NOT(ISERROR(SEARCH("-", IF(ISBLANK(T21),0,T21))))),FIXED(FIXED( IF(NOT(ISERROR( SEARCH("-",#REF!))), TRIM(LEFT(#REF!, SEARCH("-",#REF!, 1)-1)),#REF!), 2, FALSE) - FIXED(IF(NOT(ISERROR(SEARCH("-", IF(ISBLANK(T21),0,T21)))), TRIM(LEFT(IF(ISBLANK(T21),0,T21), SEARCH("-", IF(ISBLANK(T21),0,T21), 1)-1)), IF(ISBLANK(T21),0,T21)), 2, FALSE), 2, FALSE)&amp;" - "&amp;FIXED(FIXED( IF(NOT(ISERROR( SEARCH("-",#REF!))), TRIM(RIGHT(#REF!, SEARCH("-",#REF!, 1)-1)),#REF!), 2, FALSE) - FIXED(IF(NOT(ISERROR(SEARCH("-", IF(ISBLANK(T21),0,T21)))), TRIM(RIGHT(IF(ISBLANK(T21),0,T21), SEARCH("-", IF(ISBLANK(T21),0,T21), 1)-1)), IF(ISBLANK(T21),0,T21)), 2, FALSE), 2, FALSE),FIXED(#REF!-IF(ISBLANK(T21),0,T21), 2, FALSE)),#REF!)</f>
        <v>#REF!</v>
      </c>
      <c r="W21" s="13" t="e">
        <f>SUM(O21*#REF!,N21*#REF!)*(1-U21)</f>
        <v>#REF!</v>
      </c>
      <c r="X21" s="13" t="e">
        <f>SUM(O21*#REF!,N21*#REF!)</f>
        <v>#REF!</v>
      </c>
    </row>
    <row r="22" spans="1:24" ht="57.75" customHeight="1" x14ac:dyDescent="0.2">
      <c r="A22" s="7"/>
      <c r="B22" s="9" t="s">
        <v>528</v>
      </c>
      <c r="C22" s="9" t="s">
        <v>529</v>
      </c>
      <c r="D22" s="9" t="s">
        <v>525</v>
      </c>
      <c r="E22" s="9" t="s">
        <v>526</v>
      </c>
      <c r="F22" s="9" t="s">
        <v>531</v>
      </c>
      <c r="G22" s="9" t="s">
        <v>528</v>
      </c>
      <c r="H22" s="9" t="s">
        <v>529</v>
      </c>
      <c r="I22" s="9" t="s">
        <v>497</v>
      </c>
      <c r="J22" s="9" t="s">
        <v>524</v>
      </c>
      <c r="K22" s="9" t="s">
        <v>499</v>
      </c>
      <c r="L22" s="9" t="s">
        <v>500</v>
      </c>
      <c r="M22" s="10" t="s">
        <v>26</v>
      </c>
      <c r="N22" s="11"/>
      <c r="O22" s="6"/>
      <c r="P22" s="13">
        <v>490</v>
      </c>
      <c r="Q22" s="14">
        <f t="shared" si="0"/>
        <v>0</v>
      </c>
      <c r="R22" s="14"/>
      <c r="S22" s="14"/>
      <c r="T22" s="15"/>
      <c r="U22" s="16"/>
      <c r="V22" s="13" t="e">
        <f xml:space="preserve"> IF(Q22&gt;-1, IF(OR(NOT(ISERROR( SEARCH("-",#REF!))), NOT(ISERROR(SEARCH("-", IF(ISBLANK(T22),0,T22))))),FIXED(FIXED( IF(NOT(ISERROR( SEARCH("-",#REF!))), TRIM(LEFT(#REF!, SEARCH("-",#REF!, 1)-1)),#REF!), 2, FALSE) - FIXED(IF(NOT(ISERROR(SEARCH("-", IF(ISBLANK(T22),0,T22)))), TRIM(LEFT(IF(ISBLANK(T22),0,T22), SEARCH("-", IF(ISBLANK(T22),0,T22), 1)-1)), IF(ISBLANK(T22),0,T22)), 2, FALSE), 2, FALSE)&amp;" - "&amp;FIXED(FIXED( IF(NOT(ISERROR( SEARCH("-",#REF!))), TRIM(RIGHT(#REF!, SEARCH("-",#REF!, 1)-1)),#REF!), 2, FALSE) - FIXED(IF(NOT(ISERROR(SEARCH("-", IF(ISBLANK(T22),0,T22)))), TRIM(RIGHT(IF(ISBLANK(T22),0,T22), SEARCH("-", IF(ISBLANK(T22),0,T22), 1)-1)), IF(ISBLANK(T22),0,T22)), 2, FALSE), 2, FALSE),FIXED(#REF!-IF(ISBLANK(T22),0,T22), 2, FALSE)),#REF!)</f>
        <v>#REF!</v>
      </c>
      <c r="W22" s="13" t="e">
        <f>SUM(O22*#REF!,N22*#REF!)*(1-U22)</f>
        <v>#REF!</v>
      </c>
      <c r="X22" s="13" t="e">
        <f>SUM(O22*#REF!,N22*#REF!)</f>
        <v>#REF!</v>
      </c>
    </row>
    <row r="23" spans="1:24" ht="57.75" customHeight="1" x14ac:dyDescent="0.2">
      <c r="A23" s="7"/>
      <c r="B23" s="9" t="s">
        <v>532</v>
      </c>
      <c r="C23" s="9" t="s">
        <v>533</v>
      </c>
      <c r="D23" s="9" t="s">
        <v>60</v>
      </c>
      <c r="E23" s="9" t="s">
        <v>61</v>
      </c>
      <c r="F23" s="9" t="s">
        <v>534</v>
      </c>
      <c r="G23" s="9" t="s">
        <v>532</v>
      </c>
      <c r="H23" s="9" t="s">
        <v>533</v>
      </c>
      <c r="I23" s="9" t="s">
        <v>497</v>
      </c>
      <c r="J23" s="9" t="s">
        <v>524</v>
      </c>
      <c r="K23" s="9" t="s">
        <v>499</v>
      </c>
      <c r="L23" s="9" t="s">
        <v>500</v>
      </c>
      <c r="M23" s="10" t="s">
        <v>26</v>
      </c>
      <c r="N23" s="11"/>
      <c r="O23" s="6"/>
      <c r="P23" s="13">
        <v>310</v>
      </c>
      <c r="Q23" s="14">
        <f t="shared" si="0"/>
        <v>0</v>
      </c>
      <c r="R23" s="14"/>
      <c r="S23" s="14"/>
      <c r="T23" s="15"/>
      <c r="U23" s="16"/>
      <c r="V23" s="13" t="e">
        <f xml:space="preserve"> IF(Q23&gt;-1, IF(OR(NOT(ISERROR( SEARCH("-",#REF!))), NOT(ISERROR(SEARCH("-", IF(ISBLANK(T23),0,T23))))),FIXED(FIXED( IF(NOT(ISERROR( SEARCH("-",#REF!))), TRIM(LEFT(#REF!, SEARCH("-",#REF!, 1)-1)),#REF!), 2, FALSE) - FIXED(IF(NOT(ISERROR(SEARCH("-", IF(ISBLANK(T23),0,T23)))), TRIM(LEFT(IF(ISBLANK(T23),0,T23), SEARCH("-", IF(ISBLANK(T23),0,T23), 1)-1)), IF(ISBLANK(T23),0,T23)), 2, FALSE), 2, FALSE)&amp;" - "&amp;FIXED(FIXED( IF(NOT(ISERROR( SEARCH("-",#REF!))), TRIM(RIGHT(#REF!, SEARCH("-",#REF!, 1)-1)),#REF!), 2, FALSE) - FIXED(IF(NOT(ISERROR(SEARCH("-", IF(ISBLANK(T23),0,T23)))), TRIM(RIGHT(IF(ISBLANK(T23),0,T23), SEARCH("-", IF(ISBLANK(T23),0,T23), 1)-1)), IF(ISBLANK(T23),0,T23)), 2, FALSE), 2, FALSE),FIXED(#REF!-IF(ISBLANK(T23),0,T23), 2, FALSE)),#REF!)</f>
        <v>#REF!</v>
      </c>
      <c r="W23" s="13" t="e">
        <f>SUM(O23*#REF!,N23*#REF!)*(1-U23)</f>
        <v>#REF!</v>
      </c>
      <c r="X23" s="13" t="e">
        <f>SUM(O23*#REF!,N23*#REF!)</f>
        <v>#REF!</v>
      </c>
    </row>
    <row r="24" spans="1:24" ht="57.75" customHeight="1" x14ac:dyDescent="0.2">
      <c r="A24" s="7"/>
      <c r="B24" s="9" t="s">
        <v>532</v>
      </c>
      <c r="C24" s="9" t="s">
        <v>533</v>
      </c>
      <c r="D24" s="9" t="s">
        <v>55</v>
      </c>
      <c r="E24" s="9" t="s">
        <v>56</v>
      </c>
      <c r="F24" s="9" t="s">
        <v>535</v>
      </c>
      <c r="G24" s="9" t="s">
        <v>532</v>
      </c>
      <c r="H24" s="9" t="s">
        <v>533</v>
      </c>
      <c r="I24" s="9" t="s">
        <v>497</v>
      </c>
      <c r="J24" s="9" t="s">
        <v>524</v>
      </c>
      <c r="K24" s="9" t="s">
        <v>499</v>
      </c>
      <c r="L24" s="9" t="s">
        <v>500</v>
      </c>
      <c r="M24" s="10" t="s">
        <v>26</v>
      </c>
      <c r="N24" s="11"/>
      <c r="O24" s="6"/>
      <c r="P24" s="13">
        <v>310</v>
      </c>
      <c r="Q24" s="14">
        <f t="shared" si="0"/>
        <v>0</v>
      </c>
      <c r="R24" s="14"/>
      <c r="S24" s="14"/>
      <c r="T24" s="15"/>
      <c r="U24" s="16"/>
      <c r="V24" s="13" t="e">
        <f xml:space="preserve"> IF(Q24&gt;-1, IF(OR(NOT(ISERROR( SEARCH("-",#REF!))), NOT(ISERROR(SEARCH("-", IF(ISBLANK(T24),0,T24))))),FIXED(FIXED( IF(NOT(ISERROR( SEARCH("-",#REF!))), TRIM(LEFT(#REF!, SEARCH("-",#REF!, 1)-1)),#REF!), 2, FALSE) - FIXED(IF(NOT(ISERROR(SEARCH("-", IF(ISBLANK(T24),0,T24)))), TRIM(LEFT(IF(ISBLANK(T24),0,T24), SEARCH("-", IF(ISBLANK(T24),0,T24), 1)-1)), IF(ISBLANK(T24),0,T24)), 2, FALSE), 2, FALSE)&amp;" - "&amp;FIXED(FIXED( IF(NOT(ISERROR( SEARCH("-",#REF!))), TRIM(RIGHT(#REF!, SEARCH("-",#REF!, 1)-1)),#REF!), 2, FALSE) - FIXED(IF(NOT(ISERROR(SEARCH("-", IF(ISBLANK(T24),0,T24)))), TRIM(RIGHT(IF(ISBLANK(T24),0,T24), SEARCH("-", IF(ISBLANK(T24),0,T24), 1)-1)), IF(ISBLANK(T24),0,T24)), 2, FALSE), 2, FALSE),FIXED(#REF!-IF(ISBLANK(T24),0,T24), 2, FALSE)),#REF!)</f>
        <v>#REF!</v>
      </c>
      <c r="W24" s="13" t="e">
        <f>SUM(O24*#REF!,N24*#REF!)*(1-U24)</f>
        <v>#REF!</v>
      </c>
      <c r="X24" s="13" t="e">
        <f>SUM(O24*#REF!,N24*#REF!)</f>
        <v>#REF!</v>
      </c>
    </row>
    <row r="25" spans="1:24" ht="57.75" customHeight="1" x14ac:dyDescent="0.2">
      <c r="A25" s="7"/>
      <c r="B25" s="9" t="s">
        <v>532</v>
      </c>
      <c r="C25" s="9" t="s">
        <v>533</v>
      </c>
      <c r="D25" s="9" t="s">
        <v>494</v>
      </c>
      <c r="E25" s="9" t="s">
        <v>495</v>
      </c>
      <c r="F25" s="9" t="s">
        <v>536</v>
      </c>
      <c r="G25" s="9" t="s">
        <v>532</v>
      </c>
      <c r="H25" s="9" t="s">
        <v>533</v>
      </c>
      <c r="I25" s="9" t="s">
        <v>497</v>
      </c>
      <c r="J25" s="9" t="s">
        <v>524</v>
      </c>
      <c r="K25" s="9" t="s">
        <v>499</v>
      </c>
      <c r="L25" s="9" t="s">
        <v>500</v>
      </c>
      <c r="M25" s="10" t="s">
        <v>26</v>
      </c>
      <c r="N25" s="11"/>
      <c r="O25" s="6"/>
      <c r="P25" s="13">
        <v>310</v>
      </c>
      <c r="Q25" s="14">
        <f t="shared" si="0"/>
        <v>0</v>
      </c>
      <c r="R25" s="14"/>
      <c r="S25" s="14"/>
      <c r="T25" s="15"/>
      <c r="U25" s="16"/>
      <c r="V25" s="13" t="e">
        <f xml:space="preserve"> IF(Q25&gt;-1, IF(OR(NOT(ISERROR( SEARCH("-",#REF!))), NOT(ISERROR(SEARCH("-", IF(ISBLANK(T25),0,T25))))),FIXED(FIXED( IF(NOT(ISERROR( SEARCH("-",#REF!))), TRIM(LEFT(#REF!, SEARCH("-",#REF!, 1)-1)),#REF!), 2, FALSE) - FIXED(IF(NOT(ISERROR(SEARCH("-", IF(ISBLANK(T25),0,T25)))), TRIM(LEFT(IF(ISBLANK(T25),0,T25), SEARCH("-", IF(ISBLANK(T25),0,T25), 1)-1)), IF(ISBLANK(T25),0,T25)), 2, FALSE), 2, FALSE)&amp;" - "&amp;FIXED(FIXED( IF(NOT(ISERROR( SEARCH("-",#REF!))), TRIM(RIGHT(#REF!, SEARCH("-",#REF!, 1)-1)),#REF!), 2, FALSE) - FIXED(IF(NOT(ISERROR(SEARCH("-", IF(ISBLANK(T25),0,T25)))), TRIM(RIGHT(IF(ISBLANK(T25),0,T25), SEARCH("-", IF(ISBLANK(T25),0,T25), 1)-1)), IF(ISBLANK(T25),0,T25)), 2, FALSE), 2, FALSE),FIXED(#REF!-IF(ISBLANK(T25),0,T25), 2, FALSE)),#REF!)</f>
        <v>#REF!</v>
      </c>
      <c r="W25" s="13" t="e">
        <f>SUM(O25*#REF!,N25*#REF!)*(1-U25)</f>
        <v>#REF!</v>
      </c>
      <c r="X25" s="13" t="e">
        <f>SUM(O25*#REF!,N25*#REF!)</f>
        <v>#REF!</v>
      </c>
    </row>
    <row r="26" spans="1:24" ht="57.75" customHeight="1" x14ac:dyDescent="0.2">
      <c r="A26" s="7"/>
      <c r="B26" s="9" t="s">
        <v>542</v>
      </c>
      <c r="C26" s="9" t="s">
        <v>543</v>
      </c>
      <c r="D26" s="9" t="s">
        <v>60</v>
      </c>
      <c r="E26" s="9" t="s">
        <v>61</v>
      </c>
      <c r="F26" s="9" t="s">
        <v>544</v>
      </c>
      <c r="G26" s="9" t="s">
        <v>542</v>
      </c>
      <c r="H26" s="9" t="s">
        <v>543</v>
      </c>
      <c r="I26" s="9" t="s">
        <v>497</v>
      </c>
      <c r="J26" s="9" t="s">
        <v>524</v>
      </c>
      <c r="K26" s="9" t="s">
        <v>499</v>
      </c>
      <c r="L26" s="9" t="s">
        <v>500</v>
      </c>
      <c r="M26" s="10" t="s">
        <v>26</v>
      </c>
      <c r="N26" s="11"/>
      <c r="O26" s="6"/>
      <c r="P26" s="13">
        <v>330</v>
      </c>
      <c r="Q26" s="14">
        <f t="shared" si="0"/>
        <v>0</v>
      </c>
      <c r="R26" s="14"/>
      <c r="S26" s="14"/>
      <c r="T26" s="15"/>
      <c r="U26" s="16"/>
      <c r="V26" s="13" t="e">
        <f xml:space="preserve"> IF(Q26&gt;-1, IF(OR(NOT(ISERROR( SEARCH("-",#REF!))), NOT(ISERROR(SEARCH("-", IF(ISBLANK(T26),0,T26))))),FIXED(FIXED( IF(NOT(ISERROR( SEARCH("-",#REF!))), TRIM(LEFT(#REF!, SEARCH("-",#REF!, 1)-1)),#REF!), 2, FALSE) - FIXED(IF(NOT(ISERROR(SEARCH("-", IF(ISBLANK(T26),0,T26)))), TRIM(LEFT(IF(ISBLANK(T26),0,T26), SEARCH("-", IF(ISBLANK(T26),0,T26), 1)-1)), IF(ISBLANK(T26),0,T26)), 2, FALSE), 2, FALSE)&amp;" - "&amp;FIXED(FIXED( IF(NOT(ISERROR( SEARCH("-",#REF!))), TRIM(RIGHT(#REF!, SEARCH("-",#REF!, 1)-1)),#REF!), 2, FALSE) - FIXED(IF(NOT(ISERROR(SEARCH("-", IF(ISBLANK(T26),0,T26)))), TRIM(RIGHT(IF(ISBLANK(T26),0,T26), SEARCH("-", IF(ISBLANK(T26),0,T26), 1)-1)), IF(ISBLANK(T26),0,T26)), 2, FALSE), 2, FALSE),FIXED(#REF!-IF(ISBLANK(T26),0,T26), 2, FALSE)),#REF!)</f>
        <v>#REF!</v>
      </c>
      <c r="W26" s="13" t="e">
        <f>SUM(O26*#REF!,N26*#REF!)*(1-U26)</f>
        <v>#REF!</v>
      </c>
      <c r="X26" s="13" t="e">
        <f>SUM(O26*#REF!,N26*#REF!)</f>
        <v>#REF!</v>
      </c>
    </row>
    <row r="27" spans="1:24" ht="57.75" customHeight="1" x14ac:dyDescent="0.2">
      <c r="A27" s="7"/>
      <c r="B27" s="9" t="s">
        <v>542</v>
      </c>
      <c r="C27" s="9" t="s">
        <v>543</v>
      </c>
      <c r="D27" s="9" t="s">
        <v>55</v>
      </c>
      <c r="E27" s="9" t="s">
        <v>56</v>
      </c>
      <c r="F27" s="9" t="s">
        <v>545</v>
      </c>
      <c r="G27" s="9" t="s">
        <v>542</v>
      </c>
      <c r="H27" s="9" t="s">
        <v>543</v>
      </c>
      <c r="I27" s="9" t="s">
        <v>497</v>
      </c>
      <c r="J27" s="9" t="s">
        <v>524</v>
      </c>
      <c r="K27" s="9" t="s">
        <v>499</v>
      </c>
      <c r="L27" s="9" t="s">
        <v>500</v>
      </c>
      <c r="M27" s="10" t="s">
        <v>26</v>
      </c>
      <c r="N27" s="11"/>
      <c r="O27" s="6"/>
      <c r="P27" s="13">
        <v>330</v>
      </c>
      <c r="Q27" s="14">
        <f t="shared" si="0"/>
        <v>0</v>
      </c>
      <c r="R27" s="14"/>
      <c r="S27" s="14"/>
      <c r="T27" s="15"/>
      <c r="U27" s="16"/>
      <c r="V27" s="13" t="e">
        <f xml:space="preserve"> IF(Q27&gt;-1, IF(OR(NOT(ISERROR( SEARCH("-",#REF!))), NOT(ISERROR(SEARCH("-", IF(ISBLANK(T27),0,T27))))),FIXED(FIXED( IF(NOT(ISERROR( SEARCH("-",#REF!))), TRIM(LEFT(#REF!, SEARCH("-",#REF!, 1)-1)),#REF!), 2, FALSE) - FIXED(IF(NOT(ISERROR(SEARCH("-", IF(ISBLANK(T27),0,T27)))), TRIM(LEFT(IF(ISBLANK(T27),0,T27), SEARCH("-", IF(ISBLANK(T27),0,T27), 1)-1)), IF(ISBLANK(T27),0,T27)), 2, FALSE), 2, FALSE)&amp;" - "&amp;FIXED(FIXED( IF(NOT(ISERROR( SEARCH("-",#REF!))), TRIM(RIGHT(#REF!, SEARCH("-",#REF!, 1)-1)),#REF!), 2, FALSE) - FIXED(IF(NOT(ISERROR(SEARCH("-", IF(ISBLANK(T27),0,T27)))), TRIM(RIGHT(IF(ISBLANK(T27),0,T27), SEARCH("-", IF(ISBLANK(T27),0,T27), 1)-1)), IF(ISBLANK(T27),0,T27)), 2, FALSE), 2, FALSE),FIXED(#REF!-IF(ISBLANK(T27),0,T27), 2, FALSE)),#REF!)</f>
        <v>#REF!</v>
      </c>
      <c r="W27" s="13" t="e">
        <f>SUM(O27*#REF!,N27*#REF!)*(1-U27)</f>
        <v>#REF!</v>
      </c>
      <c r="X27" s="13" t="e">
        <f>SUM(O27*#REF!,N27*#REF!)</f>
        <v>#REF!</v>
      </c>
    </row>
    <row r="28" spans="1:24" ht="57.75" customHeight="1" x14ac:dyDescent="0.2">
      <c r="A28" s="7"/>
      <c r="B28" s="9" t="s">
        <v>542</v>
      </c>
      <c r="C28" s="9" t="s">
        <v>543</v>
      </c>
      <c r="D28" s="9" t="s">
        <v>494</v>
      </c>
      <c r="E28" s="9" t="s">
        <v>495</v>
      </c>
      <c r="F28" s="9" t="s">
        <v>546</v>
      </c>
      <c r="G28" s="9" t="s">
        <v>542</v>
      </c>
      <c r="H28" s="9" t="s">
        <v>543</v>
      </c>
      <c r="I28" s="9" t="s">
        <v>497</v>
      </c>
      <c r="J28" s="9" t="s">
        <v>524</v>
      </c>
      <c r="K28" s="9" t="s">
        <v>499</v>
      </c>
      <c r="L28" s="9" t="s">
        <v>500</v>
      </c>
      <c r="M28" s="10" t="s">
        <v>26</v>
      </c>
      <c r="N28" s="11"/>
      <c r="O28" s="6"/>
      <c r="P28" s="13">
        <v>330</v>
      </c>
      <c r="Q28" s="14">
        <f t="shared" si="0"/>
        <v>0</v>
      </c>
      <c r="R28" s="14"/>
      <c r="S28" s="14"/>
      <c r="T28" s="15"/>
      <c r="U28" s="16"/>
      <c r="V28" s="13" t="e">
        <f xml:space="preserve"> IF(Q28&gt;-1, IF(OR(NOT(ISERROR( SEARCH("-",#REF!))), NOT(ISERROR(SEARCH("-", IF(ISBLANK(T28),0,T28))))),FIXED(FIXED( IF(NOT(ISERROR( SEARCH("-",#REF!))), TRIM(LEFT(#REF!, SEARCH("-",#REF!, 1)-1)),#REF!), 2, FALSE) - FIXED(IF(NOT(ISERROR(SEARCH("-", IF(ISBLANK(T28),0,T28)))), TRIM(LEFT(IF(ISBLANK(T28),0,T28), SEARCH("-", IF(ISBLANK(T28),0,T28), 1)-1)), IF(ISBLANK(T28),0,T28)), 2, FALSE), 2, FALSE)&amp;" - "&amp;FIXED(FIXED( IF(NOT(ISERROR( SEARCH("-",#REF!))), TRIM(RIGHT(#REF!, SEARCH("-",#REF!, 1)-1)),#REF!), 2, FALSE) - FIXED(IF(NOT(ISERROR(SEARCH("-", IF(ISBLANK(T28),0,T28)))), TRIM(RIGHT(IF(ISBLANK(T28),0,T28), SEARCH("-", IF(ISBLANK(T28),0,T28), 1)-1)), IF(ISBLANK(T28),0,T28)), 2, FALSE), 2, FALSE),FIXED(#REF!-IF(ISBLANK(T28),0,T28), 2, FALSE)),#REF!)</f>
        <v>#REF!</v>
      </c>
      <c r="W28" s="13" t="e">
        <f>SUM(O28*#REF!,N28*#REF!)*(1-U28)</f>
        <v>#REF!</v>
      </c>
      <c r="X28" s="13" t="e">
        <f>SUM(O28*#REF!,N28*#REF!)</f>
        <v>#REF!</v>
      </c>
    </row>
    <row r="29" spans="1:24" ht="57.75" customHeight="1" x14ac:dyDescent="0.2">
      <c r="A29" s="7"/>
      <c r="B29" s="9" t="s">
        <v>547</v>
      </c>
      <c r="C29" s="9" t="s">
        <v>548</v>
      </c>
      <c r="D29" s="9" t="s">
        <v>60</v>
      </c>
      <c r="E29" s="9" t="s">
        <v>61</v>
      </c>
      <c r="F29" s="9" t="s">
        <v>549</v>
      </c>
      <c r="G29" s="9" t="s">
        <v>547</v>
      </c>
      <c r="H29" s="9" t="s">
        <v>548</v>
      </c>
      <c r="I29" s="9" t="s">
        <v>497</v>
      </c>
      <c r="J29" s="9" t="s">
        <v>524</v>
      </c>
      <c r="K29" s="9" t="s">
        <v>499</v>
      </c>
      <c r="L29" s="9" t="s">
        <v>500</v>
      </c>
      <c r="M29" s="10" t="s">
        <v>26</v>
      </c>
      <c r="N29" s="11"/>
      <c r="O29" s="6"/>
      <c r="P29" s="13">
        <v>450</v>
      </c>
      <c r="Q29" s="14">
        <f t="shared" si="0"/>
        <v>0</v>
      </c>
      <c r="R29" s="14"/>
      <c r="S29" s="14"/>
      <c r="T29" s="15"/>
      <c r="U29" s="16"/>
      <c r="V29" s="13" t="e">
        <f xml:space="preserve"> IF(Q29&gt;-1, IF(OR(NOT(ISERROR( SEARCH("-",#REF!))), NOT(ISERROR(SEARCH("-", IF(ISBLANK(T29),0,T29))))),FIXED(FIXED( IF(NOT(ISERROR( SEARCH("-",#REF!))), TRIM(LEFT(#REF!, SEARCH("-",#REF!, 1)-1)),#REF!), 2, FALSE) - FIXED(IF(NOT(ISERROR(SEARCH("-", IF(ISBLANK(T29),0,T29)))), TRIM(LEFT(IF(ISBLANK(T29),0,T29), SEARCH("-", IF(ISBLANK(T29),0,T29), 1)-1)), IF(ISBLANK(T29),0,T29)), 2, FALSE), 2, FALSE)&amp;" - "&amp;FIXED(FIXED( IF(NOT(ISERROR( SEARCH("-",#REF!))), TRIM(RIGHT(#REF!, SEARCH("-",#REF!, 1)-1)),#REF!), 2, FALSE) - FIXED(IF(NOT(ISERROR(SEARCH("-", IF(ISBLANK(T29),0,T29)))), TRIM(RIGHT(IF(ISBLANK(T29),0,T29), SEARCH("-", IF(ISBLANK(T29),0,T29), 1)-1)), IF(ISBLANK(T29),0,T29)), 2, FALSE), 2, FALSE),FIXED(#REF!-IF(ISBLANK(T29),0,T29), 2, FALSE)),#REF!)</f>
        <v>#REF!</v>
      </c>
      <c r="W29" s="13" t="e">
        <f>SUM(O29*#REF!,N29*#REF!)*(1-U29)</f>
        <v>#REF!</v>
      </c>
      <c r="X29" s="13" t="e">
        <f>SUM(O29*#REF!,N29*#REF!)</f>
        <v>#REF!</v>
      </c>
    </row>
    <row r="30" spans="1:24" ht="57.75" customHeight="1" x14ac:dyDescent="0.2">
      <c r="A30" s="7"/>
      <c r="B30" s="9" t="s">
        <v>547</v>
      </c>
      <c r="C30" s="9" t="s">
        <v>548</v>
      </c>
      <c r="D30" s="9" t="s">
        <v>55</v>
      </c>
      <c r="E30" s="9" t="s">
        <v>56</v>
      </c>
      <c r="F30" s="9" t="s">
        <v>550</v>
      </c>
      <c r="G30" s="9" t="s">
        <v>547</v>
      </c>
      <c r="H30" s="9" t="s">
        <v>548</v>
      </c>
      <c r="I30" s="9" t="s">
        <v>497</v>
      </c>
      <c r="J30" s="9" t="s">
        <v>524</v>
      </c>
      <c r="K30" s="9" t="s">
        <v>499</v>
      </c>
      <c r="L30" s="9" t="s">
        <v>500</v>
      </c>
      <c r="M30" s="10" t="s">
        <v>26</v>
      </c>
      <c r="N30" s="11"/>
      <c r="O30" s="6"/>
      <c r="P30" s="13">
        <v>450</v>
      </c>
      <c r="Q30" s="14">
        <f t="shared" si="0"/>
        <v>0</v>
      </c>
      <c r="R30" s="14"/>
      <c r="S30" s="14"/>
      <c r="T30" s="15"/>
      <c r="U30" s="16"/>
      <c r="V30" s="13" t="e">
        <f xml:space="preserve"> IF(Q30&gt;-1, IF(OR(NOT(ISERROR( SEARCH("-",#REF!))), NOT(ISERROR(SEARCH("-", IF(ISBLANK(T30),0,T30))))),FIXED(FIXED( IF(NOT(ISERROR( SEARCH("-",#REF!))), TRIM(LEFT(#REF!, SEARCH("-",#REF!, 1)-1)),#REF!), 2, FALSE) - FIXED(IF(NOT(ISERROR(SEARCH("-", IF(ISBLANK(T30),0,T30)))), TRIM(LEFT(IF(ISBLANK(T30),0,T30), SEARCH("-", IF(ISBLANK(T30),0,T30), 1)-1)), IF(ISBLANK(T30),0,T30)), 2, FALSE), 2, FALSE)&amp;" - "&amp;FIXED(FIXED( IF(NOT(ISERROR( SEARCH("-",#REF!))), TRIM(RIGHT(#REF!, SEARCH("-",#REF!, 1)-1)),#REF!), 2, FALSE) - FIXED(IF(NOT(ISERROR(SEARCH("-", IF(ISBLANK(T30),0,T30)))), TRIM(RIGHT(IF(ISBLANK(T30),0,T30), SEARCH("-", IF(ISBLANK(T30),0,T30), 1)-1)), IF(ISBLANK(T30),0,T30)), 2, FALSE), 2, FALSE),FIXED(#REF!-IF(ISBLANK(T30),0,T30), 2, FALSE)),#REF!)</f>
        <v>#REF!</v>
      </c>
      <c r="W30" s="13" t="e">
        <f>SUM(O30*#REF!,N30*#REF!)*(1-U30)</f>
        <v>#REF!</v>
      </c>
      <c r="X30" s="13" t="e">
        <f>SUM(O30*#REF!,N30*#REF!)</f>
        <v>#REF!</v>
      </c>
    </row>
    <row r="31" spans="1:24" ht="57.75" customHeight="1" x14ac:dyDescent="0.2">
      <c r="A31" s="7"/>
      <c r="B31" s="9" t="s">
        <v>547</v>
      </c>
      <c r="C31" s="9" t="s">
        <v>548</v>
      </c>
      <c r="D31" s="9" t="s">
        <v>494</v>
      </c>
      <c r="E31" s="9" t="s">
        <v>495</v>
      </c>
      <c r="F31" s="9" t="s">
        <v>551</v>
      </c>
      <c r="G31" s="9" t="s">
        <v>547</v>
      </c>
      <c r="H31" s="9" t="s">
        <v>548</v>
      </c>
      <c r="I31" s="9" t="s">
        <v>497</v>
      </c>
      <c r="J31" s="9" t="s">
        <v>524</v>
      </c>
      <c r="K31" s="9" t="s">
        <v>499</v>
      </c>
      <c r="L31" s="9" t="s">
        <v>500</v>
      </c>
      <c r="M31" s="10" t="s">
        <v>26</v>
      </c>
      <c r="N31" s="11"/>
      <c r="O31" s="6"/>
      <c r="P31" s="13">
        <v>450</v>
      </c>
      <c r="Q31" s="14">
        <f t="shared" si="0"/>
        <v>0</v>
      </c>
      <c r="R31" s="14"/>
      <c r="S31" s="14"/>
      <c r="T31" s="15"/>
      <c r="U31" s="16"/>
      <c r="V31" s="13" t="e">
        <f xml:space="preserve"> IF(Q31&gt;-1, IF(OR(NOT(ISERROR( SEARCH("-",#REF!))), NOT(ISERROR(SEARCH("-", IF(ISBLANK(T31),0,T31))))),FIXED(FIXED( IF(NOT(ISERROR( SEARCH("-",#REF!))), TRIM(LEFT(#REF!, SEARCH("-",#REF!, 1)-1)),#REF!), 2, FALSE) - FIXED(IF(NOT(ISERROR(SEARCH("-", IF(ISBLANK(T31),0,T31)))), TRIM(LEFT(IF(ISBLANK(T31),0,T31), SEARCH("-", IF(ISBLANK(T31),0,T31), 1)-1)), IF(ISBLANK(T31),0,T31)), 2, FALSE), 2, FALSE)&amp;" - "&amp;FIXED(FIXED( IF(NOT(ISERROR( SEARCH("-",#REF!))), TRIM(RIGHT(#REF!, SEARCH("-",#REF!, 1)-1)),#REF!), 2, FALSE) - FIXED(IF(NOT(ISERROR(SEARCH("-", IF(ISBLANK(T31),0,T31)))), TRIM(RIGHT(IF(ISBLANK(T31),0,T31), SEARCH("-", IF(ISBLANK(T31),0,T31), 1)-1)), IF(ISBLANK(T31),0,T31)), 2, FALSE), 2, FALSE),FIXED(#REF!-IF(ISBLANK(T31),0,T31), 2, FALSE)),#REF!)</f>
        <v>#REF!</v>
      </c>
      <c r="W31" s="13" t="e">
        <f>SUM(O31*#REF!,N31*#REF!)*(1-U31)</f>
        <v>#REF!</v>
      </c>
      <c r="X31" s="13" t="e">
        <f>SUM(O31*#REF!,N31*#REF!)</f>
        <v>#REF!</v>
      </c>
    </row>
    <row r="32" spans="1:24" ht="57.75" customHeight="1" x14ac:dyDescent="0.2">
      <c r="A32" s="7"/>
      <c r="B32" s="9" t="s">
        <v>537</v>
      </c>
      <c r="C32" s="9" t="s">
        <v>538</v>
      </c>
      <c r="D32" s="9" t="s">
        <v>60</v>
      </c>
      <c r="E32" s="9" t="s">
        <v>61</v>
      </c>
      <c r="F32" s="9" t="s">
        <v>539</v>
      </c>
      <c r="G32" s="9" t="s">
        <v>537</v>
      </c>
      <c r="H32" s="9" t="s">
        <v>538</v>
      </c>
      <c r="I32" s="9" t="s">
        <v>497</v>
      </c>
      <c r="J32" s="9" t="s">
        <v>524</v>
      </c>
      <c r="K32" s="9" t="s">
        <v>499</v>
      </c>
      <c r="L32" s="9" t="s">
        <v>500</v>
      </c>
      <c r="M32" s="10" t="s">
        <v>26</v>
      </c>
      <c r="N32" s="11"/>
      <c r="O32" s="6"/>
      <c r="P32" s="13">
        <v>650</v>
      </c>
      <c r="Q32" s="14">
        <f t="shared" si="0"/>
        <v>0</v>
      </c>
      <c r="R32" s="14"/>
      <c r="S32" s="14"/>
      <c r="T32" s="15"/>
      <c r="U32" s="16"/>
      <c r="V32" s="13" t="e">
        <f xml:space="preserve"> IF(Q32&gt;-1, IF(OR(NOT(ISERROR( SEARCH("-",#REF!))), NOT(ISERROR(SEARCH("-", IF(ISBLANK(T32),0,T32))))),FIXED(FIXED( IF(NOT(ISERROR( SEARCH("-",#REF!))), TRIM(LEFT(#REF!, SEARCH("-",#REF!, 1)-1)),#REF!), 2, FALSE) - FIXED(IF(NOT(ISERROR(SEARCH("-", IF(ISBLANK(T32),0,T32)))), TRIM(LEFT(IF(ISBLANK(T32),0,T32), SEARCH("-", IF(ISBLANK(T32),0,T32), 1)-1)), IF(ISBLANK(T32),0,T32)), 2, FALSE), 2, FALSE)&amp;" - "&amp;FIXED(FIXED( IF(NOT(ISERROR( SEARCH("-",#REF!))), TRIM(RIGHT(#REF!, SEARCH("-",#REF!, 1)-1)),#REF!), 2, FALSE) - FIXED(IF(NOT(ISERROR(SEARCH("-", IF(ISBLANK(T32),0,T32)))), TRIM(RIGHT(IF(ISBLANK(T32),0,T32), SEARCH("-", IF(ISBLANK(T32),0,T32), 1)-1)), IF(ISBLANK(T32),0,T32)), 2, FALSE), 2, FALSE),FIXED(#REF!-IF(ISBLANK(T32),0,T32), 2, FALSE)),#REF!)</f>
        <v>#REF!</v>
      </c>
      <c r="W32" s="13" t="e">
        <f>SUM(O32*#REF!,N32*#REF!)*(1-U32)</f>
        <v>#REF!</v>
      </c>
      <c r="X32" s="13" t="e">
        <f>SUM(O32*#REF!,N32*#REF!)</f>
        <v>#REF!</v>
      </c>
    </row>
    <row r="33" spans="1:24" ht="57.75" customHeight="1" x14ac:dyDescent="0.2">
      <c r="A33" s="7"/>
      <c r="B33" s="9" t="s">
        <v>537</v>
      </c>
      <c r="C33" s="9" t="s">
        <v>538</v>
      </c>
      <c r="D33" s="9" t="s">
        <v>55</v>
      </c>
      <c r="E33" s="9" t="s">
        <v>56</v>
      </c>
      <c r="F33" s="9" t="s">
        <v>540</v>
      </c>
      <c r="G33" s="9" t="s">
        <v>537</v>
      </c>
      <c r="H33" s="9" t="s">
        <v>538</v>
      </c>
      <c r="I33" s="9" t="s">
        <v>497</v>
      </c>
      <c r="J33" s="9" t="s">
        <v>524</v>
      </c>
      <c r="K33" s="9" t="s">
        <v>499</v>
      </c>
      <c r="L33" s="9" t="s">
        <v>500</v>
      </c>
      <c r="M33" s="10" t="s">
        <v>26</v>
      </c>
      <c r="N33" s="11"/>
      <c r="O33" s="6"/>
      <c r="P33" s="13">
        <v>650</v>
      </c>
      <c r="Q33" s="14">
        <f t="shared" si="0"/>
        <v>0</v>
      </c>
      <c r="R33" s="14"/>
      <c r="S33" s="14"/>
      <c r="T33" s="15"/>
      <c r="U33" s="16"/>
      <c r="V33" s="13" t="e">
        <f xml:space="preserve"> IF(Q33&gt;-1, IF(OR(NOT(ISERROR( SEARCH("-",#REF!))), NOT(ISERROR(SEARCH("-", IF(ISBLANK(T33),0,T33))))),FIXED(FIXED( IF(NOT(ISERROR( SEARCH("-",#REF!))), TRIM(LEFT(#REF!, SEARCH("-",#REF!, 1)-1)),#REF!), 2, FALSE) - FIXED(IF(NOT(ISERROR(SEARCH("-", IF(ISBLANK(T33),0,T33)))), TRIM(LEFT(IF(ISBLANK(T33),0,T33), SEARCH("-", IF(ISBLANK(T33),0,T33), 1)-1)), IF(ISBLANK(T33),0,T33)), 2, FALSE), 2, FALSE)&amp;" - "&amp;FIXED(FIXED( IF(NOT(ISERROR( SEARCH("-",#REF!))), TRIM(RIGHT(#REF!, SEARCH("-",#REF!, 1)-1)),#REF!), 2, FALSE) - FIXED(IF(NOT(ISERROR(SEARCH("-", IF(ISBLANK(T33),0,T33)))), TRIM(RIGHT(IF(ISBLANK(T33),0,T33), SEARCH("-", IF(ISBLANK(T33),0,T33), 1)-1)), IF(ISBLANK(T33),0,T33)), 2, FALSE), 2, FALSE),FIXED(#REF!-IF(ISBLANK(T33),0,T33), 2, FALSE)),#REF!)</f>
        <v>#REF!</v>
      </c>
      <c r="W33" s="13" t="e">
        <f>SUM(O33*#REF!,N33*#REF!)*(1-U33)</f>
        <v>#REF!</v>
      </c>
      <c r="X33" s="13" t="e">
        <f>SUM(O33*#REF!,N33*#REF!)</f>
        <v>#REF!</v>
      </c>
    </row>
    <row r="34" spans="1:24" ht="57.75" customHeight="1" x14ac:dyDescent="0.2">
      <c r="A34" s="7"/>
      <c r="B34" s="9" t="s">
        <v>537</v>
      </c>
      <c r="C34" s="9" t="s">
        <v>538</v>
      </c>
      <c r="D34" s="9" t="s">
        <v>494</v>
      </c>
      <c r="E34" s="9" t="s">
        <v>495</v>
      </c>
      <c r="F34" s="9" t="s">
        <v>541</v>
      </c>
      <c r="G34" s="9" t="s">
        <v>537</v>
      </c>
      <c r="H34" s="9" t="s">
        <v>538</v>
      </c>
      <c r="I34" s="9" t="s">
        <v>497</v>
      </c>
      <c r="J34" s="9" t="s">
        <v>524</v>
      </c>
      <c r="K34" s="9" t="s">
        <v>499</v>
      </c>
      <c r="L34" s="9" t="s">
        <v>500</v>
      </c>
      <c r="M34" s="10" t="s">
        <v>26</v>
      </c>
      <c r="N34" s="11"/>
      <c r="O34" s="6"/>
      <c r="P34" s="13">
        <v>650</v>
      </c>
      <c r="Q34" s="14">
        <f t="shared" si="0"/>
        <v>0</v>
      </c>
      <c r="R34" s="14"/>
      <c r="S34" s="14"/>
      <c r="T34" s="15"/>
      <c r="U34" s="16"/>
      <c r="V34" s="13" t="e">
        <f xml:space="preserve"> IF(Q34&gt;-1, IF(OR(NOT(ISERROR( SEARCH("-",#REF!))), NOT(ISERROR(SEARCH("-", IF(ISBLANK(T34),0,T34))))),FIXED(FIXED( IF(NOT(ISERROR( SEARCH("-",#REF!))), TRIM(LEFT(#REF!, SEARCH("-",#REF!, 1)-1)),#REF!), 2, FALSE) - FIXED(IF(NOT(ISERROR(SEARCH("-", IF(ISBLANK(T34),0,T34)))), TRIM(LEFT(IF(ISBLANK(T34),0,T34), SEARCH("-", IF(ISBLANK(T34),0,T34), 1)-1)), IF(ISBLANK(T34),0,T34)), 2, FALSE), 2, FALSE)&amp;" - "&amp;FIXED(FIXED( IF(NOT(ISERROR( SEARCH("-",#REF!))), TRIM(RIGHT(#REF!, SEARCH("-",#REF!, 1)-1)),#REF!), 2, FALSE) - FIXED(IF(NOT(ISERROR(SEARCH("-", IF(ISBLANK(T34),0,T34)))), TRIM(RIGHT(IF(ISBLANK(T34),0,T34), SEARCH("-", IF(ISBLANK(T34),0,T34), 1)-1)), IF(ISBLANK(T34),0,T34)), 2, FALSE), 2, FALSE),FIXED(#REF!-IF(ISBLANK(T34),0,T34), 2, FALSE)),#REF!)</f>
        <v>#REF!</v>
      </c>
      <c r="W34" s="13" t="e">
        <f>SUM(O34*#REF!,N34*#REF!)*(1-U34)</f>
        <v>#REF!</v>
      </c>
      <c r="X34" s="13" t="e">
        <f>SUM(O34*#REF!,N34*#REF!)</f>
        <v>#REF!</v>
      </c>
    </row>
    <row r="35" spans="1:24" ht="57.75" customHeight="1" x14ac:dyDescent="0.2">
      <c r="A35" s="7"/>
      <c r="B35" s="9" t="s">
        <v>552</v>
      </c>
      <c r="C35" s="9" t="s">
        <v>553</v>
      </c>
      <c r="D35" s="9" t="s">
        <v>554</v>
      </c>
      <c r="E35" s="9" t="s">
        <v>555</v>
      </c>
      <c r="F35" s="9" t="s">
        <v>556</v>
      </c>
      <c r="G35" s="9" t="s">
        <v>552</v>
      </c>
      <c r="H35" s="9" t="s">
        <v>553</v>
      </c>
      <c r="I35" s="9" t="s">
        <v>497</v>
      </c>
      <c r="J35" s="9" t="s">
        <v>524</v>
      </c>
      <c r="K35" s="9" t="s">
        <v>499</v>
      </c>
      <c r="L35" s="9" t="s">
        <v>500</v>
      </c>
      <c r="M35" s="10" t="s">
        <v>26</v>
      </c>
      <c r="N35" s="11"/>
      <c r="O35" s="6"/>
      <c r="P35" s="13">
        <v>230</v>
      </c>
      <c r="Q35" s="14">
        <f t="shared" si="0"/>
        <v>0</v>
      </c>
      <c r="R35" s="14"/>
      <c r="S35" s="14"/>
      <c r="T35" s="15"/>
      <c r="U35" s="16"/>
      <c r="V35" s="13" t="e">
        <f xml:space="preserve"> IF(Q35&gt;-1, IF(OR(NOT(ISERROR( SEARCH("-",#REF!))), NOT(ISERROR(SEARCH("-", IF(ISBLANK(T35),0,T35))))),FIXED(FIXED( IF(NOT(ISERROR( SEARCH("-",#REF!))), TRIM(LEFT(#REF!, SEARCH("-",#REF!, 1)-1)),#REF!), 2, FALSE) - FIXED(IF(NOT(ISERROR(SEARCH("-", IF(ISBLANK(T35),0,T35)))), TRIM(LEFT(IF(ISBLANK(T35),0,T35), SEARCH("-", IF(ISBLANK(T35),0,T35), 1)-1)), IF(ISBLANK(T35),0,T35)), 2, FALSE), 2, FALSE)&amp;" - "&amp;FIXED(FIXED( IF(NOT(ISERROR( SEARCH("-",#REF!))), TRIM(RIGHT(#REF!, SEARCH("-",#REF!, 1)-1)),#REF!), 2, FALSE) - FIXED(IF(NOT(ISERROR(SEARCH("-", IF(ISBLANK(T35),0,T35)))), TRIM(RIGHT(IF(ISBLANK(T35),0,T35), SEARCH("-", IF(ISBLANK(T35),0,T35), 1)-1)), IF(ISBLANK(T35),0,T35)), 2, FALSE), 2, FALSE),FIXED(#REF!-IF(ISBLANK(T35),0,T35), 2, FALSE)),#REF!)</f>
        <v>#REF!</v>
      </c>
      <c r="W35" s="13" t="e">
        <f>SUM(O35*#REF!,N35*#REF!)*(1-U35)</f>
        <v>#REF!</v>
      </c>
      <c r="X35" s="13" t="e">
        <f>SUM(O35*#REF!,N35*#REF!)</f>
        <v>#REF!</v>
      </c>
    </row>
    <row r="36" spans="1:24" ht="57.75" customHeight="1" x14ac:dyDescent="0.2">
      <c r="A36" s="7"/>
      <c r="B36" s="9" t="s">
        <v>557</v>
      </c>
      <c r="C36" s="9" t="s">
        <v>558</v>
      </c>
      <c r="D36" s="9" t="s">
        <v>554</v>
      </c>
      <c r="E36" s="9" t="s">
        <v>555</v>
      </c>
      <c r="F36" s="9" t="s">
        <v>559</v>
      </c>
      <c r="G36" s="9" t="s">
        <v>557</v>
      </c>
      <c r="H36" s="9" t="s">
        <v>558</v>
      </c>
      <c r="I36" s="9" t="s">
        <v>497</v>
      </c>
      <c r="J36" s="9" t="s">
        <v>524</v>
      </c>
      <c r="K36" s="9" t="s">
        <v>499</v>
      </c>
      <c r="L36" s="9" t="s">
        <v>500</v>
      </c>
      <c r="M36" s="10" t="s">
        <v>26</v>
      </c>
      <c r="N36" s="11"/>
      <c r="O36" s="6"/>
      <c r="P36" s="13">
        <v>420</v>
      </c>
      <c r="Q36" s="14">
        <f t="shared" si="0"/>
        <v>0</v>
      </c>
      <c r="R36" s="14"/>
      <c r="S36" s="14"/>
      <c r="T36" s="15"/>
      <c r="U36" s="16"/>
      <c r="V36" s="13" t="e">
        <f xml:space="preserve"> IF(Q36&gt;-1, IF(OR(NOT(ISERROR( SEARCH("-",#REF!))), NOT(ISERROR(SEARCH("-", IF(ISBLANK(T36),0,T36))))),FIXED(FIXED( IF(NOT(ISERROR( SEARCH("-",#REF!))), TRIM(LEFT(#REF!, SEARCH("-",#REF!, 1)-1)),#REF!), 2, FALSE) - FIXED(IF(NOT(ISERROR(SEARCH("-", IF(ISBLANK(T36),0,T36)))), TRIM(LEFT(IF(ISBLANK(T36),0,T36), SEARCH("-", IF(ISBLANK(T36),0,T36), 1)-1)), IF(ISBLANK(T36),0,T36)), 2, FALSE), 2, FALSE)&amp;" - "&amp;FIXED(FIXED( IF(NOT(ISERROR( SEARCH("-",#REF!))), TRIM(RIGHT(#REF!, SEARCH("-",#REF!, 1)-1)),#REF!), 2, FALSE) - FIXED(IF(NOT(ISERROR(SEARCH("-", IF(ISBLANK(T36),0,T36)))), TRIM(RIGHT(IF(ISBLANK(T36),0,T36), SEARCH("-", IF(ISBLANK(T36),0,T36), 1)-1)), IF(ISBLANK(T36),0,T36)), 2, FALSE), 2, FALSE),FIXED(#REF!-IF(ISBLANK(T36),0,T36), 2, FALSE)),#REF!)</f>
        <v>#REF!</v>
      </c>
      <c r="W36" s="13" t="e">
        <f>SUM(O36*#REF!,N36*#REF!)*(1-U36)</f>
        <v>#REF!</v>
      </c>
      <c r="X36" s="13" t="e">
        <f>SUM(O36*#REF!,N36*#REF!)</f>
        <v>#REF!</v>
      </c>
    </row>
    <row r="37" spans="1:24" ht="57.75" customHeight="1" x14ac:dyDescent="0.2">
      <c r="A37" s="7"/>
      <c r="B37" s="9" t="s">
        <v>570</v>
      </c>
      <c r="C37" s="9" t="s">
        <v>571</v>
      </c>
      <c r="D37" s="9" t="s">
        <v>525</v>
      </c>
      <c r="E37" s="9" t="s">
        <v>526</v>
      </c>
      <c r="F37" s="9" t="s">
        <v>572</v>
      </c>
      <c r="G37" s="9" t="s">
        <v>570</v>
      </c>
      <c r="H37" s="9" t="s">
        <v>571</v>
      </c>
      <c r="I37" s="9" t="s">
        <v>563</v>
      </c>
      <c r="J37" s="9" t="s">
        <v>564</v>
      </c>
      <c r="K37" s="9" t="s">
        <v>499</v>
      </c>
      <c r="L37" s="9" t="s">
        <v>500</v>
      </c>
      <c r="M37" s="10" t="s">
        <v>26</v>
      </c>
      <c r="N37" s="11"/>
      <c r="O37" s="6"/>
      <c r="P37" s="13">
        <v>450</v>
      </c>
      <c r="Q37" s="14">
        <f t="shared" si="0"/>
        <v>0</v>
      </c>
      <c r="R37" s="14"/>
      <c r="S37" s="14"/>
      <c r="T37" s="15"/>
      <c r="U37" s="16"/>
      <c r="V37" s="13" t="e">
        <f xml:space="preserve"> IF(Q37&gt;-1, IF(OR(NOT(ISERROR( SEARCH("-",#REF!))), NOT(ISERROR(SEARCH("-", IF(ISBLANK(T37),0,T37))))),FIXED(FIXED( IF(NOT(ISERROR( SEARCH("-",#REF!))), TRIM(LEFT(#REF!, SEARCH("-",#REF!, 1)-1)),#REF!), 2, FALSE) - FIXED(IF(NOT(ISERROR(SEARCH("-", IF(ISBLANK(T37),0,T37)))), TRIM(LEFT(IF(ISBLANK(T37),0,T37), SEARCH("-", IF(ISBLANK(T37),0,T37), 1)-1)), IF(ISBLANK(T37),0,T37)), 2, FALSE), 2, FALSE)&amp;" - "&amp;FIXED(FIXED( IF(NOT(ISERROR( SEARCH("-",#REF!))), TRIM(RIGHT(#REF!, SEARCH("-",#REF!, 1)-1)),#REF!), 2, FALSE) - FIXED(IF(NOT(ISERROR(SEARCH("-", IF(ISBLANK(T37),0,T37)))), TRIM(RIGHT(IF(ISBLANK(T37),0,T37), SEARCH("-", IF(ISBLANK(T37),0,T37), 1)-1)), IF(ISBLANK(T37),0,T37)), 2, FALSE), 2, FALSE),FIXED(#REF!-IF(ISBLANK(T37),0,T37), 2, FALSE)),#REF!)</f>
        <v>#REF!</v>
      </c>
      <c r="W37" s="13" t="e">
        <f>SUM(O37*#REF!,N37*#REF!)*(1-U37)</f>
        <v>#REF!</v>
      </c>
      <c r="X37" s="13" t="e">
        <f>SUM(O37*#REF!,N37*#REF!)</f>
        <v>#REF!</v>
      </c>
    </row>
    <row r="38" spans="1:24" ht="57.75" customHeight="1" x14ac:dyDescent="0.2">
      <c r="A38" s="7"/>
      <c r="B38" s="9" t="s">
        <v>570</v>
      </c>
      <c r="C38" s="9" t="s">
        <v>571</v>
      </c>
      <c r="D38" s="9" t="s">
        <v>128</v>
      </c>
      <c r="E38" s="9" t="s">
        <v>129</v>
      </c>
      <c r="F38" s="9" t="s">
        <v>573</v>
      </c>
      <c r="G38" s="9" t="s">
        <v>570</v>
      </c>
      <c r="H38" s="9" t="s">
        <v>571</v>
      </c>
      <c r="I38" s="9" t="s">
        <v>563</v>
      </c>
      <c r="J38" s="9" t="s">
        <v>564</v>
      </c>
      <c r="K38" s="9" t="s">
        <v>499</v>
      </c>
      <c r="L38" s="9" t="s">
        <v>500</v>
      </c>
      <c r="M38" s="10" t="s">
        <v>26</v>
      </c>
      <c r="N38" s="11"/>
      <c r="O38" s="6"/>
      <c r="P38" s="13">
        <v>450</v>
      </c>
      <c r="Q38" s="14">
        <f t="shared" si="0"/>
        <v>0</v>
      </c>
      <c r="R38" s="14"/>
      <c r="S38" s="14"/>
      <c r="T38" s="15"/>
      <c r="U38" s="16"/>
      <c r="V38" s="13" t="e">
        <f xml:space="preserve"> IF(Q38&gt;-1, IF(OR(NOT(ISERROR( SEARCH("-",#REF!))), NOT(ISERROR(SEARCH("-", IF(ISBLANK(T38),0,T38))))),FIXED(FIXED( IF(NOT(ISERROR( SEARCH("-",#REF!))), TRIM(LEFT(#REF!, SEARCH("-",#REF!, 1)-1)),#REF!), 2, FALSE) - FIXED(IF(NOT(ISERROR(SEARCH("-", IF(ISBLANK(T38),0,T38)))), TRIM(LEFT(IF(ISBLANK(T38),0,T38), SEARCH("-", IF(ISBLANK(T38),0,T38), 1)-1)), IF(ISBLANK(T38),0,T38)), 2, FALSE), 2, FALSE)&amp;" - "&amp;FIXED(FIXED( IF(NOT(ISERROR( SEARCH("-",#REF!))), TRIM(RIGHT(#REF!, SEARCH("-",#REF!, 1)-1)),#REF!), 2, FALSE) - FIXED(IF(NOT(ISERROR(SEARCH("-", IF(ISBLANK(T38),0,T38)))), TRIM(RIGHT(IF(ISBLANK(T38),0,T38), SEARCH("-", IF(ISBLANK(T38),0,T38), 1)-1)), IF(ISBLANK(T38),0,T38)), 2, FALSE), 2, FALSE),FIXED(#REF!-IF(ISBLANK(T38),0,T38), 2, FALSE)),#REF!)</f>
        <v>#REF!</v>
      </c>
      <c r="W38" s="13" t="e">
        <f>SUM(O38*#REF!,N38*#REF!)*(1-U38)</f>
        <v>#REF!</v>
      </c>
      <c r="X38" s="13" t="e">
        <f>SUM(O38*#REF!,N38*#REF!)</f>
        <v>#REF!</v>
      </c>
    </row>
    <row r="39" spans="1:24" ht="57.75" customHeight="1" x14ac:dyDescent="0.2">
      <c r="A39" s="7"/>
      <c r="B39" s="9" t="s">
        <v>574</v>
      </c>
      <c r="C39" s="9" t="s">
        <v>575</v>
      </c>
      <c r="D39" s="9" t="s">
        <v>525</v>
      </c>
      <c r="E39" s="9" t="s">
        <v>526</v>
      </c>
      <c r="F39" s="9" t="s">
        <v>576</v>
      </c>
      <c r="G39" s="9" t="s">
        <v>574</v>
      </c>
      <c r="H39" s="9" t="s">
        <v>575</v>
      </c>
      <c r="I39" s="9" t="s">
        <v>563</v>
      </c>
      <c r="J39" s="9" t="s">
        <v>564</v>
      </c>
      <c r="K39" s="9" t="s">
        <v>499</v>
      </c>
      <c r="L39" s="9" t="s">
        <v>500</v>
      </c>
      <c r="M39" s="10" t="s">
        <v>26</v>
      </c>
      <c r="N39" s="11"/>
      <c r="O39" s="6"/>
      <c r="P39" s="13">
        <v>850</v>
      </c>
      <c r="Q39" s="14">
        <f t="shared" si="0"/>
        <v>0</v>
      </c>
      <c r="R39" s="14"/>
      <c r="S39" s="14"/>
      <c r="T39" s="15"/>
      <c r="U39" s="16"/>
      <c r="V39" s="13" t="e">
        <f xml:space="preserve"> IF(Q39&gt;-1, IF(OR(NOT(ISERROR( SEARCH("-",#REF!))), NOT(ISERROR(SEARCH("-", IF(ISBLANK(T39),0,T39))))),FIXED(FIXED( IF(NOT(ISERROR( SEARCH("-",#REF!))), TRIM(LEFT(#REF!, SEARCH("-",#REF!, 1)-1)),#REF!), 2, FALSE) - FIXED(IF(NOT(ISERROR(SEARCH("-", IF(ISBLANK(T39),0,T39)))), TRIM(LEFT(IF(ISBLANK(T39),0,T39), SEARCH("-", IF(ISBLANK(T39),0,T39), 1)-1)), IF(ISBLANK(T39),0,T39)), 2, FALSE), 2, FALSE)&amp;" - "&amp;FIXED(FIXED( IF(NOT(ISERROR( SEARCH("-",#REF!))), TRIM(RIGHT(#REF!, SEARCH("-",#REF!, 1)-1)),#REF!), 2, FALSE) - FIXED(IF(NOT(ISERROR(SEARCH("-", IF(ISBLANK(T39),0,T39)))), TRIM(RIGHT(IF(ISBLANK(T39),0,T39), SEARCH("-", IF(ISBLANK(T39),0,T39), 1)-1)), IF(ISBLANK(T39),0,T39)), 2, FALSE), 2, FALSE),FIXED(#REF!-IF(ISBLANK(T39),0,T39), 2, FALSE)),#REF!)</f>
        <v>#REF!</v>
      </c>
      <c r="W39" s="13" t="e">
        <f>SUM(O39*#REF!,N39*#REF!)*(1-U39)</f>
        <v>#REF!</v>
      </c>
      <c r="X39" s="13" t="e">
        <f>SUM(O39*#REF!,N39*#REF!)</f>
        <v>#REF!</v>
      </c>
    </row>
    <row r="40" spans="1:24" ht="57.75" customHeight="1" x14ac:dyDescent="0.2">
      <c r="A40" s="7"/>
      <c r="B40" s="9" t="s">
        <v>574</v>
      </c>
      <c r="C40" s="9" t="s">
        <v>575</v>
      </c>
      <c r="D40" s="9" t="s">
        <v>128</v>
      </c>
      <c r="E40" s="9" t="s">
        <v>129</v>
      </c>
      <c r="F40" s="9" t="s">
        <v>577</v>
      </c>
      <c r="G40" s="9" t="s">
        <v>574</v>
      </c>
      <c r="H40" s="9" t="s">
        <v>575</v>
      </c>
      <c r="I40" s="9" t="s">
        <v>563</v>
      </c>
      <c r="J40" s="9" t="s">
        <v>564</v>
      </c>
      <c r="K40" s="9" t="s">
        <v>499</v>
      </c>
      <c r="L40" s="9" t="s">
        <v>500</v>
      </c>
      <c r="M40" s="10" t="s">
        <v>26</v>
      </c>
      <c r="N40" s="11"/>
      <c r="O40" s="6"/>
      <c r="P40" s="13">
        <v>850</v>
      </c>
      <c r="Q40" s="14">
        <f t="shared" ref="Q40:Q71" si="1">(SUM(N40:O40))</f>
        <v>0</v>
      </c>
      <c r="R40" s="14"/>
      <c r="S40" s="14"/>
      <c r="T40" s="15"/>
      <c r="U40" s="16"/>
      <c r="V40" s="13" t="e">
        <f xml:space="preserve"> IF(Q40&gt;-1, IF(OR(NOT(ISERROR( SEARCH("-",#REF!))), NOT(ISERROR(SEARCH("-", IF(ISBLANK(T40),0,T40))))),FIXED(FIXED( IF(NOT(ISERROR( SEARCH("-",#REF!))), TRIM(LEFT(#REF!, SEARCH("-",#REF!, 1)-1)),#REF!), 2, FALSE) - FIXED(IF(NOT(ISERROR(SEARCH("-", IF(ISBLANK(T40),0,T40)))), TRIM(LEFT(IF(ISBLANK(T40),0,T40), SEARCH("-", IF(ISBLANK(T40),0,T40), 1)-1)), IF(ISBLANK(T40),0,T40)), 2, FALSE), 2, FALSE)&amp;" - "&amp;FIXED(FIXED( IF(NOT(ISERROR( SEARCH("-",#REF!))), TRIM(RIGHT(#REF!, SEARCH("-",#REF!, 1)-1)),#REF!), 2, FALSE) - FIXED(IF(NOT(ISERROR(SEARCH("-", IF(ISBLANK(T40),0,T40)))), TRIM(RIGHT(IF(ISBLANK(T40),0,T40), SEARCH("-", IF(ISBLANK(T40),0,T40), 1)-1)), IF(ISBLANK(T40),0,T40)), 2, FALSE), 2, FALSE),FIXED(#REF!-IF(ISBLANK(T40),0,T40), 2, FALSE)),#REF!)</f>
        <v>#REF!</v>
      </c>
      <c r="W40" s="13" t="e">
        <f>SUM(O40*#REF!,N40*#REF!)*(1-U40)</f>
        <v>#REF!</v>
      </c>
      <c r="X40" s="13" t="e">
        <f>SUM(O40*#REF!,N40*#REF!)</f>
        <v>#REF!</v>
      </c>
    </row>
    <row r="41" spans="1:24" ht="57.75" customHeight="1" x14ac:dyDescent="0.2">
      <c r="A41" s="7"/>
      <c r="B41" s="9" t="s">
        <v>560</v>
      </c>
      <c r="C41" s="9" t="s">
        <v>561</v>
      </c>
      <c r="D41" s="9" t="s">
        <v>128</v>
      </c>
      <c r="E41" s="9" t="s">
        <v>129</v>
      </c>
      <c r="F41" s="9" t="s">
        <v>562</v>
      </c>
      <c r="G41" s="9" t="s">
        <v>560</v>
      </c>
      <c r="H41" s="9" t="s">
        <v>561</v>
      </c>
      <c r="I41" s="9" t="s">
        <v>563</v>
      </c>
      <c r="J41" s="9" t="s">
        <v>564</v>
      </c>
      <c r="K41" s="9" t="s">
        <v>499</v>
      </c>
      <c r="L41" s="9" t="s">
        <v>500</v>
      </c>
      <c r="M41" s="10" t="s">
        <v>26</v>
      </c>
      <c r="N41" s="11"/>
      <c r="O41" s="6"/>
      <c r="P41" s="13">
        <v>310</v>
      </c>
      <c r="Q41" s="14">
        <f t="shared" si="1"/>
        <v>0</v>
      </c>
      <c r="R41" s="14"/>
      <c r="S41" s="14"/>
      <c r="T41" s="15"/>
      <c r="U41" s="16"/>
      <c r="V41" s="13" t="e">
        <f xml:space="preserve"> IF(Q41&gt;-1, IF(OR(NOT(ISERROR( SEARCH("-",#REF!))), NOT(ISERROR(SEARCH("-", IF(ISBLANK(T41),0,T41))))),FIXED(FIXED( IF(NOT(ISERROR( SEARCH("-",#REF!))), TRIM(LEFT(#REF!, SEARCH("-",#REF!, 1)-1)),#REF!), 2, FALSE) - FIXED(IF(NOT(ISERROR(SEARCH("-", IF(ISBLANK(T41),0,T41)))), TRIM(LEFT(IF(ISBLANK(T41),0,T41), SEARCH("-", IF(ISBLANK(T41),0,T41), 1)-1)), IF(ISBLANK(T41),0,T41)), 2, FALSE), 2, FALSE)&amp;" - "&amp;FIXED(FIXED( IF(NOT(ISERROR( SEARCH("-",#REF!))), TRIM(RIGHT(#REF!, SEARCH("-",#REF!, 1)-1)),#REF!), 2, FALSE) - FIXED(IF(NOT(ISERROR(SEARCH("-", IF(ISBLANK(T41),0,T41)))), TRIM(RIGHT(IF(ISBLANK(T41),0,T41), SEARCH("-", IF(ISBLANK(T41),0,T41), 1)-1)), IF(ISBLANK(T41),0,T41)), 2, FALSE), 2, FALSE),FIXED(#REF!-IF(ISBLANK(T41),0,T41), 2, FALSE)),#REF!)</f>
        <v>#REF!</v>
      </c>
      <c r="W41" s="13" t="e">
        <f>SUM(O41*#REF!,N41*#REF!)*(1-U41)</f>
        <v>#REF!</v>
      </c>
      <c r="X41" s="13" t="e">
        <f>SUM(O41*#REF!,N41*#REF!)</f>
        <v>#REF!</v>
      </c>
    </row>
    <row r="42" spans="1:24" ht="57.75" customHeight="1" x14ac:dyDescent="0.2">
      <c r="A42" s="7"/>
      <c r="B42" s="9" t="s">
        <v>560</v>
      </c>
      <c r="C42" s="9" t="s">
        <v>561</v>
      </c>
      <c r="D42" s="9" t="s">
        <v>525</v>
      </c>
      <c r="E42" s="9" t="s">
        <v>526</v>
      </c>
      <c r="F42" s="9" t="s">
        <v>565</v>
      </c>
      <c r="G42" s="9" t="s">
        <v>560</v>
      </c>
      <c r="H42" s="9" t="s">
        <v>561</v>
      </c>
      <c r="I42" s="9" t="s">
        <v>563</v>
      </c>
      <c r="J42" s="9" t="s">
        <v>564</v>
      </c>
      <c r="K42" s="9" t="s">
        <v>499</v>
      </c>
      <c r="L42" s="9" t="s">
        <v>500</v>
      </c>
      <c r="M42" s="10" t="s">
        <v>26</v>
      </c>
      <c r="N42" s="11"/>
      <c r="O42" s="6"/>
      <c r="P42" s="13">
        <v>310</v>
      </c>
      <c r="Q42" s="14">
        <f t="shared" si="1"/>
        <v>0</v>
      </c>
      <c r="R42" s="14"/>
      <c r="S42" s="14"/>
      <c r="T42" s="15"/>
      <c r="U42" s="16"/>
      <c r="V42" s="13" t="e">
        <f xml:space="preserve"> IF(Q42&gt;-1, IF(OR(NOT(ISERROR( SEARCH("-",#REF!))), NOT(ISERROR(SEARCH("-", IF(ISBLANK(T42),0,T42))))),FIXED(FIXED( IF(NOT(ISERROR( SEARCH("-",#REF!))), TRIM(LEFT(#REF!, SEARCH("-",#REF!, 1)-1)),#REF!), 2, FALSE) - FIXED(IF(NOT(ISERROR(SEARCH("-", IF(ISBLANK(T42),0,T42)))), TRIM(LEFT(IF(ISBLANK(T42),0,T42), SEARCH("-", IF(ISBLANK(T42),0,T42), 1)-1)), IF(ISBLANK(T42),0,T42)), 2, FALSE), 2, FALSE)&amp;" - "&amp;FIXED(FIXED( IF(NOT(ISERROR( SEARCH("-",#REF!))), TRIM(RIGHT(#REF!, SEARCH("-",#REF!, 1)-1)),#REF!), 2, FALSE) - FIXED(IF(NOT(ISERROR(SEARCH("-", IF(ISBLANK(T42),0,T42)))), TRIM(RIGHT(IF(ISBLANK(T42),0,T42), SEARCH("-", IF(ISBLANK(T42),0,T42), 1)-1)), IF(ISBLANK(T42),0,T42)), 2, FALSE), 2, FALSE),FIXED(#REF!-IF(ISBLANK(T42),0,T42), 2, FALSE)),#REF!)</f>
        <v>#REF!</v>
      </c>
      <c r="W42" s="13" t="e">
        <f>SUM(O42*#REF!,N42*#REF!)*(1-U42)</f>
        <v>#REF!</v>
      </c>
      <c r="X42" s="13" t="e">
        <f>SUM(O42*#REF!,N42*#REF!)</f>
        <v>#REF!</v>
      </c>
    </row>
    <row r="43" spans="1:24" ht="57.75" customHeight="1" x14ac:dyDescent="0.2">
      <c r="A43" s="7"/>
      <c r="B43" s="9" t="s">
        <v>566</v>
      </c>
      <c r="C43" s="9" t="s">
        <v>567</v>
      </c>
      <c r="D43" s="9" t="s">
        <v>525</v>
      </c>
      <c r="E43" s="9" t="s">
        <v>526</v>
      </c>
      <c r="F43" s="9" t="s">
        <v>568</v>
      </c>
      <c r="G43" s="9" t="s">
        <v>566</v>
      </c>
      <c r="H43" s="9" t="s">
        <v>567</v>
      </c>
      <c r="I43" s="9" t="s">
        <v>563</v>
      </c>
      <c r="J43" s="9" t="s">
        <v>564</v>
      </c>
      <c r="K43" s="9" t="s">
        <v>499</v>
      </c>
      <c r="L43" s="9" t="s">
        <v>500</v>
      </c>
      <c r="M43" s="10" t="s">
        <v>26</v>
      </c>
      <c r="N43" s="11"/>
      <c r="O43" s="6"/>
      <c r="P43" s="13">
        <v>270</v>
      </c>
      <c r="Q43" s="14">
        <f t="shared" si="1"/>
        <v>0</v>
      </c>
      <c r="R43" s="14"/>
      <c r="S43" s="14"/>
      <c r="T43" s="15"/>
      <c r="U43" s="16"/>
      <c r="V43" s="13" t="e">
        <f xml:space="preserve"> IF(Q43&gt;-1, IF(OR(NOT(ISERROR( SEARCH("-",#REF!))), NOT(ISERROR(SEARCH("-", IF(ISBLANK(T43),0,T43))))),FIXED(FIXED( IF(NOT(ISERROR( SEARCH("-",#REF!))), TRIM(LEFT(#REF!, SEARCH("-",#REF!, 1)-1)),#REF!), 2, FALSE) - FIXED(IF(NOT(ISERROR(SEARCH("-", IF(ISBLANK(T43),0,T43)))), TRIM(LEFT(IF(ISBLANK(T43),0,T43), SEARCH("-", IF(ISBLANK(T43),0,T43), 1)-1)), IF(ISBLANK(T43),0,T43)), 2, FALSE), 2, FALSE)&amp;" - "&amp;FIXED(FIXED( IF(NOT(ISERROR( SEARCH("-",#REF!))), TRIM(RIGHT(#REF!, SEARCH("-",#REF!, 1)-1)),#REF!), 2, FALSE) - FIXED(IF(NOT(ISERROR(SEARCH("-", IF(ISBLANK(T43),0,T43)))), TRIM(RIGHT(IF(ISBLANK(T43),0,T43), SEARCH("-", IF(ISBLANK(T43),0,T43), 1)-1)), IF(ISBLANK(T43),0,T43)), 2, FALSE), 2, FALSE),FIXED(#REF!-IF(ISBLANK(T43),0,T43), 2, FALSE)),#REF!)</f>
        <v>#REF!</v>
      </c>
      <c r="W43" s="13" t="e">
        <f>SUM(O43*#REF!,N43*#REF!)*(1-U43)</f>
        <v>#REF!</v>
      </c>
      <c r="X43" s="13" t="e">
        <f>SUM(O43*#REF!,N43*#REF!)</f>
        <v>#REF!</v>
      </c>
    </row>
    <row r="44" spans="1:24" ht="57.75" customHeight="1" x14ac:dyDescent="0.2">
      <c r="A44" s="7"/>
      <c r="B44" s="9" t="s">
        <v>566</v>
      </c>
      <c r="C44" s="9" t="s">
        <v>567</v>
      </c>
      <c r="D44" s="9" t="s">
        <v>128</v>
      </c>
      <c r="E44" s="9" t="s">
        <v>129</v>
      </c>
      <c r="F44" s="9" t="s">
        <v>569</v>
      </c>
      <c r="G44" s="9" t="s">
        <v>566</v>
      </c>
      <c r="H44" s="9" t="s">
        <v>567</v>
      </c>
      <c r="I44" s="9" t="s">
        <v>563</v>
      </c>
      <c r="J44" s="9" t="s">
        <v>564</v>
      </c>
      <c r="K44" s="9" t="s">
        <v>499</v>
      </c>
      <c r="L44" s="9" t="s">
        <v>500</v>
      </c>
      <c r="M44" s="10" t="s">
        <v>26</v>
      </c>
      <c r="N44" s="11"/>
      <c r="O44" s="6"/>
      <c r="P44" s="13">
        <v>270</v>
      </c>
      <c r="Q44" s="14">
        <f t="shared" si="1"/>
        <v>0</v>
      </c>
      <c r="R44" s="14"/>
      <c r="S44" s="14"/>
      <c r="T44" s="15"/>
      <c r="U44" s="16"/>
      <c r="V44" s="13" t="e">
        <f xml:space="preserve"> IF(Q44&gt;-1, IF(OR(NOT(ISERROR( SEARCH("-",#REF!))), NOT(ISERROR(SEARCH("-", IF(ISBLANK(T44),0,T44))))),FIXED(FIXED( IF(NOT(ISERROR( SEARCH("-",#REF!))), TRIM(LEFT(#REF!, SEARCH("-",#REF!, 1)-1)),#REF!), 2, FALSE) - FIXED(IF(NOT(ISERROR(SEARCH("-", IF(ISBLANK(T44),0,T44)))), TRIM(LEFT(IF(ISBLANK(T44),0,T44), SEARCH("-", IF(ISBLANK(T44),0,T44), 1)-1)), IF(ISBLANK(T44),0,T44)), 2, FALSE), 2, FALSE)&amp;" - "&amp;FIXED(FIXED( IF(NOT(ISERROR( SEARCH("-",#REF!))), TRIM(RIGHT(#REF!, SEARCH("-",#REF!, 1)-1)),#REF!), 2, FALSE) - FIXED(IF(NOT(ISERROR(SEARCH("-", IF(ISBLANK(T44),0,T44)))), TRIM(RIGHT(IF(ISBLANK(T44),0,T44), SEARCH("-", IF(ISBLANK(T44),0,T44), 1)-1)), IF(ISBLANK(T44),0,T44)), 2, FALSE), 2, FALSE),FIXED(#REF!-IF(ISBLANK(T44),0,T44), 2, FALSE)),#REF!)</f>
        <v>#REF!</v>
      </c>
      <c r="W44" s="13" t="e">
        <f>SUM(O44*#REF!,N44*#REF!)*(1-U44)</f>
        <v>#REF!</v>
      </c>
      <c r="X44" s="13" t="e">
        <f>SUM(O44*#REF!,N44*#REF!)</f>
        <v>#REF!</v>
      </c>
    </row>
    <row r="45" spans="1:24" ht="57.75" customHeight="1" x14ac:dyDescent="0.2">
      <c r="A45" s="7"/>
      <c r="B45" s="9" t="s">
        <v>588</v>
      </c>
      <c r="C45" s="9" t="s">
        <v>589</v>
      </c>
      <c r="D45" s="9" t="s">
        <v>585</v>
      </c>
      <c r="E45" s="9" t="s">
        <v>586</v>
      </c>
      <c r="F45" s="9" t="s">
        <v>590</v>
      </c>
      <c r="G45" s="9" t="s">
        <v>588</v>
      </c>
      <c r="H45" s="9" t="s">
        <v>589</v>
      </c>
      <c r="I45" s="9" t="s">
        <v>583</v>
      </c>
      <c r="J45" s="9" t="s">
        <v>584</v>
      </c>
      <c r="K45" s="9" t="s">
        <v>499</v>
      </c>
      <c r="L45" s="9" t="s">
        <v>500</v>
      </c>
      <c r="M45" s="10" t="s">
        <v>26</v>
      </c>
      <c r="N45" s="11"/>
      <c r="O45" s="6"/>
      <c r="P45" s="13">
        <v>310</v>
      </c>
      <c r="Q45" s="14">
        <f t="shared" si="1"/>
        <v>0</v>
      </c>
      <c r="R45" s="14"/>
      <c r="S45" s="14"/>
      <c r="T45" s="15"/>
      <c r="U45" s="16"/>
      <c r="V45" s="13" t="e">
        <f xml:space="preserve"> IF(Q45&gt;-1, IF(OR(NOT(ISERROR( SEARCH("-",#REF!))), NOT(ISERROR(SEARCH("-", IF(ISBLANK(T45),0,T45))))),FIXED(FIXED( IF(NOT(ISERROR( SEARCH("-",#REF!))), TRIM(LEFT(#REF!, SEARCH("-",#REF!, 1)-1)),#REF!), 2, FALSE) - FIXED(IF(NOT(ISERROR(SEARCH("-", IF(ISBLANK(T45),0,T45)))), TRIM(LEFT(IF(ISBLANK(T45),0,T45), SEARCH("-", IF(ISBLANK(T45),0,T45), 1)-1)), IF(ISBLANK(T45),0,T45)), 2, FALSE), 2, FALSE)&amp;" - "&amp;FIXED(FIXED( IF(NOT(ISERROR( SEARCH("-",#REF!))), TRIM(RIGHT(#REF!, SEARCH("-",#REF!, 1)-1)),#REF!), 2, FALSE) - FIXED(IF(NOT(ISERROR(SEARCH("-", IF(ISBLANK(T45),0,T45)))), TRIM(RIGHT(IF(ISBLANK(T45),0,T45), SEARCH("-", IF(ISBLANK(T45),0,T45), 1)-1)), IF(ISBLANK(T45),0,T45)), 2, FALSE), 2, FALSE),FIXED(#REF!-IF(ISBLANK(T45),0,T45), 2, FALSE)),#REF!)</f>
        <v>#REF!</v>
      </c>
      <c r="W45" s="13" t="e">
        <f>SUM(O45*#REF!,N45*#REF!)*(1-U45)</f>
        <v>#REF!</v>
      </c>
      <c r="X45" s="13" t="e">
        <f>SUM(O45*#REF!,N45*#REF!)</f>
        <v>#REF!</v>
      </c>
    </row>
    <row r="46" spans="1:24" ht="57.75" customHeight="1" x14ac:dyDescent="0.2">
      <c r="A46" s="7"/>
      <c r="B46" s="9" t="s">
        <v>588</v>
      </c>
      <c r="C46" s="9" t="s">
        <v>589</v>
      </c>
      <c r="D46" s="9" t="s">
        <v>580</v>
      </c>
      <c r="E46" s="9" t="s">
        <v>581</v>
      </c>
      <c r="F46" s="9" t="s">
        <v>591</v>
      </c>
      <c r="G46" s="9" t="s">
        <v>588</v>
      </c>
      <c r="H46" s="9" t="s">
        <v>589</v>
      </c>
      <c r="I46" s="9" t="s">
        <v>583</v>
      </c>
      <c r="J46" s="9" t="s">
        <v>584</v>
      </c>
      <c r="K46" s="9" t="s">
        <v>499</v>
      </c>
      <c r="L46" s="9" t="s">
        <v>500</v>
      </c>
      <c r="M46" s="10" t="s">
        <v>26</v>
      </c>
      <c r="N46" s="11"/>
      <c r="O46" s="6"/>
      <c r="P46" s="13">
        <v>310</v>
      </c>
      <c r="Q46" s="14">
        <f t="shared" si="1"/>
        <v>0</v>
      </c>
      <c r="R46" s="14"/>
      <c r="S46" s="14"/>
      <c r="T46" s="15"/>
      <c r="U46" s="16"/>
      <c r="V46" s="13" t="e">
        <f xml:space="preserve"> IF(Q46&gt;-1, IF(OR(NOT(ISERROR( SEARCH("-",#REF!))), NOT(ISERROR(SEARCH("-", IF(ISBLANK(T46),0,T46))))),FIXED(FIXED( IF(NOT(ISERROR( SEARCH("-",#REF!))), TRIM(LEFT(#REF!, SEARCH("-",#REF!, 1)-1)),#REF!), 2, FALSE) - FIXED(IF(NOT(ISERROR(SEARCH("-", IF(ISBLANK(T46),0,T46)))), TRIM(LEFT(IF(ISBLANK(T46),0,T46), SEARCH("-", IF(ISBLANK(T46),0,T46), 1)-1)), IF(ISBLANK(T46),0,T46)), 2, FALSE), 2, FALSE)&amp;" - "&amp;FIXED(FIXED( IF(NOT(ISERROR( SEARCH("-",#REF!))), TRIM(RIGHT(#REF!, SEARCH("-",#REF!, 1)-1)),#REF!), 2, FALSE) - FIXED(IF(NOT(ISERROR(SEARCH("-", IF(ISBLANK(T46),0,T46)))), TRIM(RIGHT(IF(ISBLANK(T46),0,T46), SEARCH("-", IF(ISBLANK(T46),0,T46), 1)-1)), IF(ISBLANK(T46),0,T46)), 2, FALSE), 2, FALSE),FIXED(#REF!-IF(ISBLANK(T46),0,T46), 2, FALSE)),#REF!)</f>
        <v>#REF!</v>
      </c>
      <c r="W46" s="13" t="e">
        <f>SUM(O46*#REF!,N46*#REF!)*(1-U46)</f>
        <v>#REF!</v>
      </c>
      <c r="X46" s="13" t="e">
        <f>SUM(O46*#REF!,N46*#REF!)</f>
        <v>#REF!</v>
      </c>
    </row>
    <row r="47" spans="1:24" ht="57.75" customHeight="1" x14ac:dyDescent="0.2">
      <c r="A47" s="7"/>
      <c r="B47" s="9" t="s">
        <v>592</v>
      </c>
      <c r="C47" s="9" t="s">
        <v>593</v>
      </c>
      <c r="D47" s="9" t="s">
        <v>585</v>
      </c>
      <c r="E47" s="9" t="s">
        <v>586</v>
      </c>
      <c r="F47" s="9" t="s">
        <v>594</v>
      </c>
      <c r="G47" s="9" t="s">
        <v>592</v>
      </c>
      <c r="H47" s="9" t="s">
        <v>593</v>
      </c>
      <c r="I47" s="9" t="s">
        <v>583</v>
      </c>
      <c r="J47" s="9" t="s">
        <v>584</v>
      </c>
      <c r="K47" s="9" t="s">
        <v>499</v>
      </c>
      <c r="L47" s="9" t="s">
        <v>500</v>
      </c>
      <c r="M47" s="10" t="s">
        <v>26</v>
      </c>
      <c r="N47" s="11"/>
      <c r="O47" s="6"/>
      <c r="P47" s="13">
        <v>490</v>
      </c>
      <c r="Q47" s="14">
        <f t="shared" si="1"/>
        <v>0</v>
      </c>
      <c r="R47" s="14"/>
      <c r="S47" s="14"/>
      <c r="T47" s="15"/>
      <c r="U47" s="16"/>
      <c r="V47" s="13" t="e">
        <f xml:space="preserve"> IF(Q47&gt;-1, IF(OR(NOT(ISERROR( SEARCH("-",#REF!))), NOT(ISERROR(SEARCH("-", IF(ISBLANK(T47),0,T47))))),FIXED(FIXED( IF(NOT(ISERROR( SEARCH("-",#REF!))), TRIM(LEFT(#REF!, SEARCH("-",#REF!, 1)-1)),#REF!), 2, FALSE) - FIXED(IF(NOT(ISERROR(SEARCH("-", IF(ISBLANK(T47),0,T47)))), TRIM(LEFT(IF(ISBLANK(T47),0,T47), SEARCH("-", IF(ISBLANK(T47),0,T47), 1)-1)), IF(ISBLANK(T47),0,T47)), 2, FALSE), 2, FALSE)&amp;" - "&amp;FIXED(FIXED( IF(NOT(ISERROR( SEARCH("-",#REF!))), TRIM(RIGHT(#REF!, SEARCH("-",#REF!, 1)-1)),#REF!), 2, FALSE) - FIXED(IF(NOT(ISERROR(SEARCH("-", IF(ISBLANK(T47),0,T47)))), TRIM(RIGHT(IF(ISBLANK(T47),0,T47), SEARCH("-", IF(ISBLANK(T47),0,T47), 1)-1)), IF(ISBLANK(T47),0,T47)), 2, FALSE), 2, FALSE),FIXED(#REF!-IF(ISBLANK(T47),0,T47), 2, FALSE)),#REF!)</f>
        <v>#REF!</v>
      </c>
      <c r="W47" s="13" t="e">
        <f>SUM(O47*#REF!,N47*#REF!)*(1-U47)</f>
        <v>#REF!</v>
      </c>
      <c r="X47" s="13" t="e">
        <f>SUM(O47*#REF!,N47*#REF!)</f>
        <v>#REF!</v>
      </c>
    </row>
    <row r="48" spans="1:24" ht="57.75" customHeight="1" x14ac:dyDescent="0.2">
      <c r="A48" s="7"/>
      <c r="B48" s="9" t="s">
        <v>592</v>
      </c>
      <c r="C48" s="9" t="s">
        <v>593</v>
      </c>
      <c r="D48" s="9" t="s">
        <v>580</v>
      </c>
      <c r="E48" s="9" t="s">
        <v>581</v>
      </c>
      <c r="F48" s="9" t="s">
        <v>595</v>
      </c>
      <c r="G48" s="9" t="s">
        <v>592</v>
      </c>
      <c r="H48" s="9" t="s">
        <v>593</v>
      </c>
      <c r="I48" s="9" t="s">
        <v>583</v>
      </c>
      <c r="J48" s="9" t="s">
        <v>584</v>
      </c>
      <c r="K48" s="9" t="s">
        <v>499</v>
      </c>
      <c r="L48" s="9" t="s">
        <v>500</v>
      </c>
      <c r="M48" s="10" t="s">
        <v>26</v>
      </c>
      <c r="N48" s="11"/>
      <c r="O48" s="6"/>
      <c r="P48" s="13">
        <v>490</v>
      </c>
      <c r="Q48" s="14">
        <f t="shared" si="1"/>
        <v>0</v>
      </c>
      <c r="R48" s="14"/>
      <c r="S48" s="14"/>
      <c r="T48" s="15"/>
      <c r="U48" s="16"/>
      <c r="V48" s="13" t="e">
        <f xml:space="preserve"> IF(Q48&gt;-1, IF(OR(NOT(ISERROR( SEARCH("-",#REF!))), NOT(ISERROR(SEARCH("-", IF(ISBLANK(T48),0,T48))))),FIXED(FIXED( IF(NOT(ISERROR( SEARCH("-",#REF!))), TRIM(LEFT(#REF!, SEARCH("-",#REF!, 1)-1)),#REF!), 2, FALSE) - FIXED(IF(NOT(ISERROR(SEARCH("-", IF(ISBLANK(T48),0,T48)))), TRIM(LEFT(IF(ISBLANK(T48),0,T48), SEARCH("-", IF(ISBLANK(T48),0,T48), 1)-1)), IF(ISBLANK(T48),0,T48)), 2, FALSE), 2, FALSE)&amp;" - "&amp;FIXED(FIXED( IF(NOT(ISERROR( SEARCH("-",#REF!))), TRIM(RIGHT(#REF!, SEARCH("-",#REF!, 1)-1)),#REF!), 2, FALSE) - FIXED(IF(NOT(ISERROR(SEARCH("-", IF(ISBLANK(T48),0,T48)))), TRIM(RIGHT(IF(ISBLANK(T48),0,T48), SEARCH("-", IF(ISBLANK(T48),0,T48), 1)-1)), IF(ISBLANK(T48),0,T48)), 2, FALSE), 2, FALSE),FIXED(#REF!-IF(ISBLANK(T48),0,T48), 2, FALSE)),#REF!)</f>
        <v>#REF!</v>
      </c>
      <c r="W48" s="13" t="e">
        <f>SUM(O48*#REF!,N48*#REF!)*(1-U48)</f>
        <v>#REF!</v>
      </c>
      <c r="X48" s="13" t="e">
        <f>SUM(O48*#REF!,N48*#REF!)</f>
        <v>#REF!</v>
      </c>
    </row>
    <row r="49" spans="1:24" ht="57.75" customHeight="1" x14ac:dyDescent="0.2">
      <c r="A49" s="7"/>
      <c r="B49" s="9" t="s">
        <v>578</v>
      </c>
      <c r="C49" s="9" t="s">
        <v>579</v>
      </c>
      <c r="D49" s="9" t="s">
        <v>580</v>
      </c>
      <c r="E49" s="9" t="s">
        <v>581</v>
      </c>
      <c r="F49" s="9" t="s">
        <v>582</v>
      </c>
      <c r="G49" s="9" t="s">
        <v>578</v>
      </c>
      <c r="H49" s="9" t="s">
        <v>579</v>
      </c>
      <c r="I49" s="9" t="s">
        <v>583</v>
      </c>
      <c r="J49" s="9" t="s">
        <v>584</v>
      </c>
      <c r="K49" s="9" t="s">
        <v>499</v>
      </c>
      <c r="L49" s="9" t="s">
        <v>500</v>
      </c>
      <c r="M49" s="10" t="s">
        <v>26</v>
      </c>
      <c r="N49" s="11"/>
      <c r="O49" s="6"/>
      <c r="P49" s="13">
        <v>650</v>
      </c>
      <c r="Q49" s="14">
        <f t="shared" si="1"/>
        <v>0</v>
      </c>
      <c r="R49" s="14"/>
      <c r="S49" s="14"/>
      <c r="T49" s="15"/>
      <c r="U49" s="16"/>
      <c r="V49" s="13" t="e">
        <f xml:space="preserve"> IF(Q49&gt;-1, IF(OR(NOT(ISERROR( SEARCH("-",#REF!))), NOT(ISERROR(SEARCH("-", IF(ISBLANK(T49),0,T49))))),FIXED(FIXED( IF(NOT(ISERROR( SEARCH("-",#REF!))), TRIM(LEFT(#REF!, SEARCH("-",#REF!, 1)-1)),#REF!), 2, FALSE) - FIXED(IF(NOT(ISERROR(SEARCH("-", IF(ISBLANK(T49),0,T49)))), TRIM(LEFT(IF(ISBLANK(T49),0,T49), SEARCH("-", IF(ISBLANK(T49),0,T49), 1)-1)), IF(ISBLANK(T49),0,T49)), 2, FALSE), 2, FALSE)&amp;" - "&amp;FIXED(FIXED( IF(NOT(ISERROR( SEARCH("-",#REF!))), TRIM(RIGHT(#REF!, SEARCH("-",#REF!, 1)-1)),#REF!), 2, FALSE) - FIXED(IF(NOT(ISERROR(SEARCH("-", IF(ISBLANK(T49),0,T49)))), TRIM(RIGHT(IF(ISBLANK(T49),0,T49), SEARCH("-", IF(ISBLANK(T49),0,T49), 1)-1)), IF(ISBLANK(T49),0,T49)), 2, FALSE), 2, FALSE),FIXED(#REF!-IF(ISBLANK(T49),0,T49), 2, FALSE)),#REF!)</f>
        <v>#REF!</v>
      </c>
      <c r="W49" s="13" t="e">
        <f>SUM(O49*#REF!,N49*#REF!)*(1-U49)</f>
        <v>#REF!</v>
      </c>
      <c r="X49" s="13" t="e">
        <f>SUM(O49*#REF!,N49*#REF!)</f>
        <v>#REF!</v>
      </c>
    </row>
    <row r="50" spans="1:24" ht="57.75" customHeight="1" x14ac:dyDescent="0.2">
      <c r="A50" s="7"/>
      <c r="B50" s="9" t="s">
        <v>578</v>
      </c>
      <c r="C50" s="9" t="s">
        <v>579</v>
      </c>
      <c r="D50" s="9" t="s">
        <v>585</v>
      </c>
      <c r="E50" s="9" t="s">
        <v>586</v>
      </c>
      <c r="F50" s="9" t="s">
        <v>587</v>
      </c>
      <c r="G50" s="9" t="s">
        <v>578</v>
      </c>
      <c r="H50" s="9" t="s">
        <v>579</v>
      </c>
      <c r="I50" s="9" t="s">
        <v>583</v>
      </c>
      <c r="J50" s="9" t="s">
        <v>584</v>
      </c>
      <c r="K50" s="9" t="s">
        <v>499</v>
      </c>
      <c r="L50" s="9" t="s">
        <v>500</v>
      </c>
      <c r="M50" s="10" t="s">
        <v>26</v>
      </c>
      <c r="N50" s="11"/>
      <c r="O50" s="6"/>
      <c r="P50" s="13">
        <v>650</v>
      </c>
      <c r="Q50" s="14">
        <f t="shared" si="1"/>
        <v>0</v>
      </c>
      <c r="R50" s="14"/>
      <c r="S50" s="14"/>
      <c r="T50" s="15"/>
      <c r="U50" s="16"/>
      <c r="V50" s="13" t="e">
        <f xml:space="preserve"> IF(Q50&gt;-1, IF(OR(NOT(ISERROR( SEARCH("-",#REF!))), NOT(ISERROR(SEARCH("-", IF(ISBLANK(T50),0,T50))))),FIXED(FIXED( IF(NOT(ISERROR( SEARCH("-",#REF!))), TRIM(LEFT(#REF!, SEARCH("-",#REF!, 1)-1)),#REF!), 2, FALSE) - FIXED(IF(NOT(ISERROR(SEARCH("-", IF(ISBLANK(T50),0,T50)))), TRIM(LEFT(IF(ISBLANK(T50),0,T50), SEARCH("-", IF(ISBLANK(T50),0,T50), 1)-1)), IF(ISBLANK(T50),0,T50)), 2, FALSE), 2, FALSE)&amp;" - "&amp;FIXED(FIXED( IF(NOT(ISERROR( SEARCH("-",#REF!))), TRIM(RIGHT(#REF!, SEARCH("-",#REF!, 1)-1)),#REF!), 2, FALSE) - FIXED(IF(NOT(ISERROR(SEARCH("-", IF(ISBLANK(T50),0,T50)))), TRIM(RIGHT(IF(ISBLANK(T50),0,T50), SEARCH("-", IF(ISBLANK(T50),0,T50), 1)-1)), IF(ISBLANK(T50),0,T50)), 2, FALSE), 2, FALSE),FIXED(#REF!-IF(ISBLANK(T50),0,T50), 2, FALSE)),#REF!)</f>
        <v>#REF!</v>
      </c>
      <c r="W50" s="13" t="e">
        <f>SUM(O50*#REF!,N50*#REF!)*(1-U50)</f>
        <v>#REF!</v>
      </c>
      <c r="X50" s="13" t="e">
        <f>SUM(O50*#REF!,N50*#REF!)</f>
        <v>#REF!</v>
      </c>
    </row>
    <row r="51" spans="1:24" ht="57.75" customHeight="1" x14ac:dyDescent="0.2">
      <c r="A51" s="7"/>
      <c r="B51" s="9" t="s">
        <v>596</v>
      </c>
      <c r="C51" s="9" t="s">
        <v>597</v>
      </c>
      <c r="D51" s="9" t="s">
        <v>494</v>
      </c>
      <c r="E51" s="9" t="s">
        <v>495</v>
      </c>
      <c r="F51" s="9" t="s">
        <v>598</v>
      </c>
      <c r="G51" s="9" t="s">
        <v>596</v>
      </c>
      <c r="H51" s="9" t="s">
        <v>597</v>
      </c>
      <c r="I51" s="9" t="s">
        <v>497</v>
      </c>
      <c r="J51" s="9" t="s">
        <v>599</v>
      </c>
      <c r="K51" s="9" t="s">
        <v>499</v>
      </c>
      <c r="L51" s="9" t="s">
        <v>500</v>
      </c>
      <c r="M51" s="10" t="s">
        <v>26</v>
      </c>
      <c r="N51" s="11"/>
      <c r="O51" s="6"/>
      <c r="P51" s="13">
        <v>270</v>
      </c>
      <c r="Q51" s="14">
        <f t="shared" si="1"/>
        <v>0</v>
      </c>
      <c r="R51" s="14"/>
      <c r="S51" s="14"/>
      <c r="T51" s="15"/>
      <c r="U51" s="16"/>
      <c r="V51" s="13" t="e">
        <f xml:space="preserve"> IF(Q51&gt;-1, IF(OR(NOT(ISERROR( SEARCH("-",#REF!))), NOT(ISERROR(SEARCH("-", IF(ISBLANK(T51),0,T51))))),FIXED(FIXED( IF(NOT(ISERROR( SEARCH("-",#REF!))), TRIM(LEFT(#REF!, SEARCH("-",#REF!, 1)-1)),#REF!), 2, FALSE) - FIXED(IF(NOT(ISERROR(SEARCH("-", IF(ISBLANK(T51),0,T51)))), TRIM(LEFT(IF(ISBLANK(T51),0,T51), SEARCH("-", IF(ISBLANK(T51),0,T51), 1)-1)), IF(ISBLANK(T51),0,T51)), 2, FALSE), 2, FALSE)&amp;" - "&amp;FIXED(FIXED( IF(NOT(ISERROR( SEARCH("-",#REF!))), TRIM(RIGHT(#REF!, SEARCH("-",#REF!, 1)-1)),#REF!), 2, FALSE) - FIXED(IF(NOT(ISERROR(SEARCH("-", IF(ISBLANK(T51),0,T51)))), TRIM(RIGHT(IF(ISBLANK(T51),0,T51), SEARCH("-", IF(ISBLANK(T51),0,T51), 1)-1)), IF(ISBLANK(T51),0,T51)), 2, FALSE), 2, FALSE),FIXED(#REF!-IF(ISBLANK(T51),0,T51), 2, FALSE)),#REF!)</f>
        <v>#REF!</v>
      </c>
      <c r="W51" s="13" t="e">
        <f>SUM(O51*#REF!,N51*#REF!)*(1-U51)</f>
        <v>#REF!</v>
      </c>
      <c r="X51" s="13" t="e">
        <f>SUM(O51*#REF!,N51*#REF!)</f>
        <v>#REF!</v>
      </c>
    </row>
    <row r="52" spans="1:24" ht="57.75" customHeight="1" x14ac:dyDescent="0.2">
      <c r="A52" s="7"/>
      <c r="B52" s="9" t="s">
        <v>596</v>
      </c>
      <c r="C52" s="9" t="s">
        <v>597</v>
      </c>
      <c r="D52" s="9" t="s">
        <v>48</v>
      </c>
      <c r="E52" s="9" t="s">
        <v>49</v>
      </c>
      <c r="F52" s="9" t="s">
        <v>600</v>
      </c>
      <c r="G52" s="9" t="s">
        <v>596</v>
      </c>
      <c r="H52" s="9" t="s">
        <v>597</v>
      </c>
      <c r="I52" s="9" t="s">
        <v>497</v>
      </c>
      <c r="J52" s="9" t="s">
        <v>599</v>
      </c>
      <c r="K52" s="9" t="s">
        <v>499</v>
      </c>
      <c r="L52" s="9" t="s">
        <v>500</v>
      </c>
      <c r="M52" s="10" t="s">
        <v>26</v>
      </c>
      <c r="N52" s="11"/>
      <c r="O52" s="6"/>
      <c r="P52" s="13">
        <v>270</v>
      </c>
      <c r="Q52" s="14">
        <f t="shared" si="1"/>
        <v>0</v>
      </c>
      <c r="R52" s="14"/>
      <c r="S52" s="14"/>
      <c r="T52" s="15"/>
      <c r="U52" s="16"/>
      <c r="V52" s="13" t="e">
        <f xml:space="preserve"> IF(Q52&gt;-1, IF(OR(NOT(ISERROR( SEARCH("-",#REF!))), NOT(ISERROR(SEARCH("-", IF(ISBLANK(T52),0,T52))))),FIXED(FIXED( IF(NOT(ISERROR( SEARCH("-",#REF!))), TRIM(LEFT(#REF!, SEARCH("-",#REF!, 1)-1)),#REF!), 2, FALSE) - FIXED(IF(NOT(ISERROR(SEARCH("-", IF(ISBLANK(T52),0,T52)))), TRIM(LEFT(IF(ISBLANK(T52),0,T52), SEARCH("-", IF(ISBLANK(T52),0,T52), 1)-1)), IF(ISBLANK(T52),0,T52)), 2, FALSE), 2, FALSE)&amp;" - "&amp;FIXED(FIXED( IF(NOT(ISERROR( SEARCH("-",#REF!))), TRIM(RIGHT(#REF!, SEARCH("-",#REF!, 1)-1)),#REF!), 2, FALSE) - FIXED(IF(NOT(ISERROR(SEARCH("-", IF(ISBLANK(T52),0,T52)))), TRIM(RIGHT(IF(ISBLANK(T52),0,T52), SEARCH("-", IF(ISBLANK(T52),0,T52), 1)-1)), IF(ISBLANK(T52),0,T52)), 2, FALSE), 2, FALSE),FIXED(#REF!-IF(ISBLANK(T52),0,T52), 2, FALSE)),#REF!)</f>
        <v>#REF!</v>
      </c>
      <c r="W52" s="13" t="e">
        <f>SUM(O52*#REF!,N52*#REF!)*(1-U52)</f>
        <v>#REF!</v>
      </c>
      <c r="X52" s="13" t="e">
        <f>SUM(O52*#REF!,N52*#REF!)</f>
        <v>#REF!</v>
      </c>
    </row>
    <row r="53" spans="1:24" ht="57.75" customHeight="1" x14ac:dyDescent="0.2">
      <c r="A53" s="7"/>
      <c r="B53" s="9" t="s">
        <v>601</v>
      </c>
      <c r="C53" s="9" t="s">
        <v>602</v>
      </c>
      <c r="D53" s="9" t="s">
        <v>208</v>
      </c>
      <c r="E53" s="9" t="s">
        <v>209</v>
      </c>
      <c r="F53" s="9" t="s">
        <v>603</v>
      </c>
      <c r="G53" s="9" t="s">
        <v>601</v>
      </c>
      <c r="H53" s="9" t="s">
        <v>602</v>
      </c>
      <c r="I53" s="9" t="s">
        <v>583</v>
      </c>
      <c r="J53" s="9" t="s">
        <v>604</v>
      </c>
      <c r="K53" s="9" t="s">
        <v>499</v>
      </c>
      <c r="L53" s="9" t="s">
        <v>500</v>
      </c>
      <c r="M53" s="10" t="s">
        <v>26</v>
      </c>
      <c r="N53" s="11"/>
      <c r="O53" s="6"/>
      <c r="P53" s="13">
        <v>310</v>
      </c>
      <c r="Q53" s="14">
        <f t="shared" si="1"/>
        <v>0</v>
      </c>
      <c r="R53" s="14"/>
      <c r="S53" s="14"/>
      <c r="T53" s="15"/>
      <c r="U53" s="16"/>
      <c r="V53" s="13" t="e">
        <f xml:space="preserve"> IF(Q53&gt;-1, IF(OR(NOT(ISERROR( SEARCH("-",#REF!))), NOT(ISERROR(SEARCH("-", IF(ISBLANK(T53),0,T53))))),FIXED(FIXED( IF(NOT(ISERROR( SEARCH("-",#REF!))), TRIM(LEFT(#REF!, SEARCH("-",#REF!, 1)-1)),#REF!), 2, FALSE) - FIXED(IF(NOT(ISERROR(SEARCH("-", IF(ISBLANK(T53),0,T53)))), TRIM(LEFT(IF(ISBLANK(T53),0,T53), SEARCH("-", IF(ISBLANK(T53),0,T53), 1)-1)), IF(ISBLANK(T53),0,T53)), 2, FALSE), 2, FALSE)&amp;" - "&amp;FIXED(FIXED( IF(NOT(ISERROR( SEARCH("-",#REF!))), TRIM(RIGHT(#REF!, SEARCH("-",#REF!, 1)-1)),#REF!), 2, FALSE) - FIXED(IF(NOT(ISERROR(SEARCH("-", IF(ISBLANK(T53),0,T53)))), TRIM(RIGHT(IF(ISBLANK(T53),0,T53), SEARCH("-", IF(ISBLANK(T53),0,T53), 1)-1)), IF(ISBLANK(T53),0,T53)), 2, FALSE), 2, FALSE),FIXED(#REF!-IF(ISBLANK(T53),0,T53), 2, FALSE)),#REF!)</f>
        <v>#REF!</v>
      </c>
      <c r="W53" s="13" t="e">
        <f>SUM(O53*#REF!,N53*#REF!)*(1-U53)</f>
        <v>#REF!</v>
      </c>
      <c r="X53" s="13" t="e">
        <f>SUM(O53*#REF!,N53*#REF!)</f>
        <v>#REF!</v>
      </c>
    </row>
    <row r="54" spans="1:24" ht="57.75" customHeight="1" x14ac:dyDescent="0.2">
      <c r="A54" s="7"/>
      <c r="B54" s="9" t="s">
        <v>601</v>
      </c>
      <c r="C54" s="9" t="s">
        <v>602</v>
      </c>
      <c r="D54" s="9" t="s">
        <v>605</v>
      </c>
      <c r="E54" s="9" t="s">
        <v>606</v>
      </c>
      <c r="F54" s="9" t="s">
        <v>607</v>
      </c>
      <c r="G54" s="9" t="s">
        <v>601</v>
      </c>
      <c r="H54" s="9" t="s">
        <v>602</v>
      </c>
      <c r="I54" s="9" t="s">
        <v>583</v>
      </c>
      <c r="J54" s="9" t="s">
        <v>604</v>
      </c>
      <c r="K54" s="9" t="s">
        <v>499</v>
      </c>
      <c r="L54" s="9" t="s">
        <v>500</v>
      </c>
      <c r="M54" s="10" t="s">
        <v>26</v>
      </c>
      <c r="N54" s="11"/>
      <c r="O54" s="6"/>
      <c r="P54" s="13">
        <v>310</v>
      </c>
      <c r="Q54" s="14">
        <f t="shared" si="1"/>
        <v>0</v>
      </c>
      <c r="R54" s="14"/>
      <c r="S54" s="14"/>
      <c r="T54" s="15"/>
      <c r="U54" s="16"/>
      <c r="V54" s="13" t="e">
        <f xml:space="preserve"> IF(Q54&gt;-1, IF(OR(NOT(ISERROR( SEARCH("-",#REF!))), NOT(ISERROR(SEARCH("-", IF(ISBLANK(T54),0,T54))))),FIXED(FIXED( IF(NOT(ISERROR( SEARCH("-",#REF!))), TRIM(LEFT(#REF!, SEARCH("-",#REF!, 1)-1)),#REF!), 2, FALSE) - FIXED(IF(NOT(ISERROR(SEARCH("-", IF(ISBLANK(T54),0,T54)))), TRIM(LEFT(IF(ISBLANK(T54),0,T54), SEARCH("-", IF(ISBLANK(T54),0,T54), 1)-1)), IF(ISBLANK(T54),0,T54)), 2, FALSE), 2, FALSE)&amp;" - "&amp;FIXED(FIXED( IF(NOT(ISERROR( SEARCH("-",#REF!))), TRIM(RIGHT(#REF!, SEARCH("-",#REF!, 1)-1)),#REF!), 2, FALSE) - FIXED(IF(NOT(ISERROR(SEARCH("-", IF(ISBLANK(T54),0,T54)))), TRIM(RIGHT(IF(ISBLANK(T54),0,T54), SEARCH("-", IF(ISBLANK(T54),0,T54), 1)-1)), IF(ISBLANK(T54),0,T54)), 2, FALSE), 2, FALSE),FIXED(#REF!-IF(ISBLANK(T54),0,T54), 2, FALSE)),#REF!)</f>
        <v>#REF!</v>
      </c>
      <c r="W54" s="13" t="e">
        <f>SUM(O54*#REF!,N54*#REF!)*(1-U54)</f>
        <v>#REF!</v>
      </c>
      <c r="X54" s="13" t="e">
        <f>SUM(O54*#REF!,N54*#REF!)</f>
        <v>#REF!</v>
      </c>
    </row>
    <row r="55" spans="1:24" ht="57.75" customHeight="1" x14ac:dyDescent="0.2">
      <c r="A55" s="7"/>
      <c r="B55" s="9" t="s">
        <v>601</v>
      </c>
      <c r="C55" s="9" t="s">
        <v>602</v>
      </c>
      <c r="D55" s="9" t="s">
        <v>608</v>
      </c>
      <c r="E55" s="9" t="s">
        <v>609</v>
      </c>
      <c r="F55" s="9" t="s">
        <v>610</v>
      </c>
      <c r="G55" s="9" t="s">
        <v>601</v>
      </c>
      <c r="H55" s="9" t="s">
        <v>602</v>
      </c>
      <c r="I55" s="9" t="s">
        <v>583</v>
      </c>
      <c r="J55" s="9" t="s">
        <v>604</v>
      </c>
      <c r="K55" s="9" t="s">
        <v>499</v>
      </c>
      <c r="L55" s="9" t="s">
        <v>500</v>
      </c>
      <c r="M55" s="10" t="s">
        <v>26</v>
      </c>
      <c r="N55" s="11"/>
      <c r="O55" s="6"/>
      <c r="P55" s="13">
        <v>310</v>
      </c>
      <c r="Q55" s="14">
        <f t="shared" si="1"/>
        <v>0</v>
      </c>
      <c r="R55" s="14"/>
      <c r="S55" s="14"/>
      <c r="T55" s="15"/>
      <c r="U55" s="16"/>
      <c r="V55" s="13" t="e">
        <f xml:space="preserve"> IF(Q55&gt;-1, IF(OR(NOT(ISERROR( SEARCH("-",#REF!))), NOT(ISERROR(SEARCH("-", IF(ISBLANK(T55),0,T55))))),FIXED(FIXED( IF(NOT(ISERROR( SEARCH("-",#REF!))), TRIM(LEFT(#REF!, SEARCH("-",#REF!, 1)-1)),#REF!), 2, FALSE) - FIXED(IF(NOT(ISERROR(SEARCH("-", IF(ISBLANK(T55),0,T55)))), TRIM(LEFT(IF(ISBLANK(T55),0,T55), SEARCH("-", IF(ISBLANK(T55),0,T55), 1)-1)), IF(ISBLANK(T55),0,T55)), 2, FALSE), 2, FALSE)&amp;" - "&amp;FIXED(FIXED( IF(NOT(ISERROR( SEARCH("-",#REF!))), TRIM(RIGHT(#REF!, SEARCH("-",#REF!, 1)-1)),#REF!), 2, FALSE) - FIXED(IF(NOT(ISERROR(SEARCH("-", IF(ISBLANK(T55),0,T55)))), TRIM(RIGHT(IF(ISBLANK(T55),0,T55), SEARCH("-", IF(ISBLANK(T55),0,T55), 1)-1)), IF(ISBLANK(T55),0,T55)), 2, FALSE), 2, FALSE),FIXED(#REF!-IF(ISBLANK(T55),0,T55), 2, FALSE)),#REF!)</f>
        <v>#REF!</v>
      </c>
      <c r="W55" s="13" t="e">
        <f>SUM(O55*#REF!,N55*#REF!)*(1-U55)</f>
        <v>#REF!</v>
      </c>
      <c r="X55" s="13" t="e">
        <f>SUM(O55*#REF!,N55*#REF!)</f>
        <v>#REF!</v>
      </c>
    </row>
    <row r="56" spans="1:24" ht="57.75" customHeight="1" x14ac:dyDescent="0.2">
      <c r="A56" s="7"/>
      <c r="B56" s="9" t="s">
        <v>601</v>
      </c>
      <c r="C56" s="9" t="s">
        <v>602</v>
      </c>
      <c r="D56" s="9" t="s">
        <v>388</v>
      </c>
      <c r="E56" s="9" t="s">
        <v>389</v>
      </c>
      <c r="F56" s="9" t="s">
        <v>611</v>
      </c>
      <c r="G56" s="9" t="s">
        <v>601</v>
      </c>
      <c r="H56" s="9" t="s">
        <v>602</v>
      </c>
      <c r="I56" s="9" t="s">
        <v>583</v>
      </c>
      <c r="J56" s="9" t="s">
        <v>604</v>
      </c>
      <c r="K56" s="9" t="s">
        <v>499</v>
      </c>
      <c r="L56" s="9" t="s">
        <v>500</v>
      </c>
      <c r="M56" s="10" t="s">
        <v>26</v>
      </c>
      <c r="N56" s="11"/>
      <c r="O56" s="6"/>
      <c r="P56" s="13">
        <v>310</v>
      </c>
      <c r="Q56" s="14">
        <f t="shared" si="1"/>
        <v>0</v>
      </c>
      <c r="R56" s="14"/>
      <c r="S56" s="14"/>
      <c r="T56" s="15"/>
      <c r="U56" s="16"/>
      <c r="V56" s="13" t="e">
        <f xml:space="preserve"> IF(Q56&gt;-1, IF(OR(NOT(ISERROR( SEARCH("-",#REF!))), NOT(ISERROR(SEARCH("-", IF(ISBLANK(T56),0,T56))))),FIXED(FIXED( IF(NOT(ISERROR( SEARCH("-",#REF!))), TRIM(LEFT(#REF!, SEARCH("-",#REF!, 1)-1)),#REF!), 2, FALSE) - FIXED(IF(NOT(ISERROR(SEARCH("-", IF(ISBLANK(T56),0,T56)))), TRIM(LEFT(IF(ISBLANK(T56),0,T56), SEARCH("-", IF(ISBLANK(T56),0,T56), 1)-1)), IF(ISBLANK(T56),0,T56)), 2, FALSE), 2, FALSE)&amp;" - "&amp;FIXED(FIXED( IF(NOT(ISERROR( SEARCH("-",#REF!))), TRIM(RIGHT(#REF!, SEARCH("-",#REF!, 1)-1)),#REF!), 2, FALSE) - FIXED(IF(NOT(ISERROR(SEARCH("-", IF(ISBLANK(T56),0,T56)))), TRIM(RIGHT(IF(ISBLANK(T56),0,T56), SEARCH("-", IF(ISBLANK(T56),0,T56), 1)-1)), IF(ISBLANK(T56),0,T56)), 2, FALSE), 2, FALSE),FIXED(#REF!-IF(ISBLANK(T56),0,T56), 2, FALSE)),#REF!)</f>
        <v>#REF!</v>
      </c>
      <c r="W56" s="13" t="e">
        <f>SUM(O56*#REF!,N56*#REF!)*(1-U56)</f>
        <v>#REF!</v>
      </c>
      <c r="X56" s="13" t="e">
        <f>SUM(O56*#REF!,N56*#REF!)</f>
        <v>#REF!</v>
      </c>
    </row>
    <row r="57" spans="1:24" ht="57.75" customHeight="1" x14ac:dyDescent="0.2">
      <c r="A57" s="7"/>
      <c r="B57" s="9" t="s">
        <v>618</v>
      </c>
      <c r="C57" s="9" t="s">
        <v>619</v>
      </c>
      <c r="D57" s="9" t="s">
        <v>208</v>
      </c>
      <c r="E57" s="9" t="s">
        <v>209</v>
      </c>
      <c r="F57" s="9" t="s">
        <v>620</v>
      </c>
      <c r="G57" s="9" t="s">
        <v>618</v>
      </c>
      <c r="H57" s="9" t="s">
        <v>619</v>
      </c>
      <c r="I57" s="9" t="s">
        <v>583</v>
      </c>
      <c r="J57" s="9" t="s">
        <v>604</v>
      </c>
      <c r="K57" s="9" t="s">
        <v>499</v>
      </c>
      <c r="L57" s="9" t="s">
        <v>500</v>
      </c>
      <c r="M57" s="10" t="s">
        <v>26</v>
      </c>
      <c r="N57" s="11"/>
      <c r="O57" s="6"/>
      <c r="P57" s="13">
        <v>270</v>
      </c>
      <c r="Q57" s="14">
        <f t="shared" si="1"/>
        <v>0</v>
      </c>
      <c r="R57" s="14"/>
      <c r="S57" s="14"/>
      <c r="T57" s="15"/>
      <c r="U57" s="16"/>
      <c r="V57" s="13" t="e">
        <f xml:space="preserve"> IF(Q57&gt;-1, IF(OR(NOT(ISERROR( SEARCH("-",#REF!))), NOT(ISERROR(SEARCH("-", IF(ISBLANK(T57),0,T57))))),FIXED(FIXED( IF(NOT(ISERROR( SEARCH("-",#REF!))), TRIM(LEFT(#REF!, SEARCH("-",#REF!, 1)-1)),#REF!), 2, FALSE) - FIXED(IF(NOT(ISERROR(SEARCH("-", IF(ISBLANK(T57),0,T57)))), TRIM(LEFT(IF(ISBLANK(T57),0,T57), SEARCH("-", IF(ISBLANK(T57),0,T57), 1)-1)), IF(ISBLANK(T57),0,T57)), 2, FALSE), 2, FALSE)&amp;" - "&amp;FIXED(FIXED( IF(NOT(ISERROR( SEARCH("-",#REF!))), TRIM(RIGHT(#REF!, SEARCH("-",#REF!, 1)-1)),#REF!), 2, FALSE) - FIXED(IF(NOT(ISERROR(SEARCH("-", IF(ISBLANK(T57),0,T57)))), TRIM(RIGHT(IF(ISBLANK(T57),0,T57), SEARCH("-", IF(ISBLANK(T57),0,T57), 1)-1)), IF(ISBLANK(T57),0,T57)), 2, FALSE), 2, FALSE),FIXED(#REF!-IF(ISBLANK(T57),0,T57), 2, FALSE)),#REF!)</f>
        <v>#REF!</v>
      </c>
      <c r="W57" s="13" t="e">
        <f>SUM(O57*#REF!,N57*#REF!)*(1-U57)</f>
        <v>#REF!</v>
      </c>
      <c r="X57" s="13" t="e">
        <f>SUM(O57*#REF!,N57*#REF!)</f>
        <v>#REF!</v>
      </c>
    </row>
    <row r="58" spans="1:24" ht="57.75" customHeight="1" x14ac:dyDescent="0.2">
      <c r="A58" s="7"/>
      <c r="B58" s="9" t="s">
        <v>618</v>
      </c>
      <c r="C58" s="9" t="s">
        <v>619</v>
      </c>
      <c r="D58" s="9" t="s">
        <v>605</v>
      </c>
      <c r="E58" s="9" t="s">
        <v>606</v>
      </c>
      <c r="F58" s="9" t="s">
        <v>621</v>
      </c>
      <c r="G58" s="9" t="s">
        <v>618</v>
      </c>
      <c r="H58" s="9" t="s">
        <v>619</v>
      </c>
      <c r="I58" s="9" t="s">
        <v>583</v>
      </c>
      <c r="J58" s="9" t="s">
        <v>604</v>
      </c>
      <c r="K58" s="9" t="s">
        <v>499</v>
      </c>
      <c r="L58" s="9" t="s">
        <v>500</v>
      </c>
      <c r="M58" s="10" t="s">
        <v>26</v>
      </c>
      <c r="N58" s="11"/>
      <c r="O58" s="6"/>
      <c r="P58" s="13">
        <v>270</v>
      </c>
      <c r="Q58" s="14">
        <f t="shared" si="1"/>
        <v>0</v>
      </c>
      <c r="R58" s="14"/>
      <c r="S58" s="14"/>
      <c r="T58" s="15"/>
      <c r="U58" s="16"/>
      <c r="V58" s="13" t="e">
        <f xml:space="preserve"> IF(Q58&gt;-1, IF(OR(NOT(ISERROR( SEARCH("-",#REF!))), NOT(ISERROR(SEARCH("-", IF(ISBLANK(T58),0,T58))))),FIXED(FIXED( IF(NOT(ISERROR( SEARCH("-",#REF!))), TRIM(LEFT(#REF!, SEARCH("-",#REF!, 1)-1)),#REF!), 2, FALSE) - FIXED(IF(NOT(ISERROR(SEARCH("-", IF(ISBLANK(T58),0,T58)))), TRIM(LEFT(IF(ISBLANK(T58),0,T58), SEARCH("-", IF(ISBLANK(T58),0,T58), 1)-1)), IF(ISBLANK(T58),0,T58)), 2, FALSE), 2, FALSE)&amp;" - "&amp;FIXED(FIXED( IF(NOT(ISERROR( SEARCH("-",#REF!))), TRIM(RIGHT(#REF!, SEARCH("-",#REF!, 1)-1)),#REF!), 2, FALSE) - FIXED(IF(NOT(ISERROR(SEARCH("-", IF(ISBLANK(T58),0,T58)))), TRIM(RIGHT(IF(ISBLANK(T58),0,T58), SEARCH("-", IF(ISBLANK(T58),0,T58), 1)-1)), IF(ISBLANK(T58),0,T58)), 2, FALSE), 2, FALSE),FIXED(#REF!-IF(ISBLANK(T58),0,T58), 2, FALSE)),#REF!)</f>
        <v>#REF!</v>
      </c>
      <c r="W58" s="13" t="e">
        <f>SUM(O58*#REF!,N58*#REF!)*(1-U58)</f>
        <v>#REF!</v>
      </c>
      <c r="X58" s="13" t="e">
        <f>SUM(O58*#REF!,N58*#REF!)</f>
        <v>#REF!</v>
      </c>
    </row>
    <row r="59" spans="1:24" ht="57.75" customHeight="1" x14ac:dyDescent="0.2">
      <c r="A59" s="7"/>
      <c r="B59" s="9" t="s">
        <v>618</v>
      </c>
      <c r="C59" s="9" t="s">
        <v>619</v>
      </c>
      <c r="D59" s="9" t="s">
        <v>608</v>
      </c>
      <c r="E59" s="9" t="s">
        <v>609</v>
      </c>
      <c r="F59" s="9" t="s">
        <v>622</v>
      </c>
      <c r="G59" s="9" t="s">
        <v>618</v>
      </c>
      <c r="H59" s="9" t="s">
        <v>619</v>
      </c>
      <c r="I59" s="9" t="s">
        <v>583</v>
      </c>
      <c r="J59" s="9" t="s">
        <v>604</v>
      </c>
      <c r="K59" s="9" t="s">
        <v>499</v>
      </c>
      <c r="L59" s="9" t="s">
        <v>500</v>
      </c>
      <c r="M59" s="10" t="s">
        <v>26</v>
      </c>
      <c r="N59" s="11"/>
      <c r="O59" s="6"/>
      <c r="P59" s="13">
        <v>270</v>
      </c>
      <c r="Q59" s="14">
        <f t="shared" si="1"/>
        <v>0</v>
      </c>
      <c r="R59" s="14"/>
      <c r="S59" s="14"/>
      <c r="T59" s="15"/>
      <c r="U59" s="16"/>
      <c r="V59" s="13" t="e">
        <f xml:space="preserve"> IF(Q59&gt;-1, IF(OR(NOT(ISERROR( SEARCH("-",#REF!))), NOT(ISERROR(SEARCH("-", IF(ISBLANK(T59),0,T59))))),FIXED(FIXED( IF(NOT(ISERROR( SEARCH("-",#REF!))), TRIM(LEFT(#REF!, SEARCH("-",#REF!, 1)-1)),#REF!), 2, FALSE) - FIXED(IF(NOT(ISERROR(SEARCH("-", IF(ISBLANK(T59),0,T59)))), TRIM(LEFT(IF(ISBLANK(T59),0,T59), SEARCH("-", IF(ISBLANK(T59),0,T59), 1)-1)), IF(ISBLANK(T59),0,T59)), 2, FALSE), 2, FALSE)&amp;" - "&amp;FIXED(FIXED( IF(NOT(ISERROR( SEARCH("-",#REF!))), TRIM(RIGHT(#REF!, SEARCH("-",#REF!, 1)-1)),#REF!), 2, FALSE) - FIXED(IF(NOT(ISERROR(SEARCH("-", IF(ISBLANK(T59),0,T59)))), TRIM(RIGHT(IF(ISBLANK(T59),0,T59), SEARCH("-", IF(ISBLANK(T59),0,T59), 1)-1)), IF(ISBLANK(T59),0,T59)), 2, FALSE), 2, FALSE),FIXED(#REF!-IF(ISBLANK(T59),0,T59), 2, FALSE)),#REF!)</f>
        <v>#REF!</v>
      </c>
      <c r="W59" s="13" t="e">
        <f>SUM(O59*#REF!,N59*#REF!)*(1-U59)</f>
        <v>#REF!</v>
      </c>
      <c r="X59" s="13" t="e">
        <f>SUM(O59*#REF!,N59*#REF!)</f>
        <v>#REF!</v>
      </c>
    </row>
    <row r="60" spans="1:24" ht="57.75" customHeight="1" x14ac:dyDescent="0.2">
      <c r="A60" s="7"/>
      <c r="B60" s="9" t="s">
        <v>618</v>
      </c>
      <c r="C60" s="9" t="s">
        <v>619</v>
      </c>
      <c r="D60" s="9" t="s">
        <v>388</v>
      </c>
      <c r="E60" s="9" t="s">
        <v>389</v>
      </c>
      <c r="F60" s="9" t="s">
        <v>623</v>
      </c>
      <c r="G60" s="9" t="s">
        <v>618</v>
      </c>
      <c r="H60" s="9" t="s">
        <v>619</v>
      </c>
      <c r="I60" s="9" t="s">
        <v>583</v>
      </c>
      <c r="J60" s="9" t="s">
        <v>604</v>
      </c>
      <c r="K60" s="9" t="s">
        <v>499</v>
      </c>
      <c r="L60" s="9" t="s">
        <v>500</v>
      </c>
      <c r="M60" s="10" t="s">
        <v>26</v>
      </c>
      <c r="N60" s="11"/>
      <c r="O60" s="6"/>
      <c r="P60" s="13">
        <v>270</v>
      </c>
      <c r="Q60" s="14">
        <f t="shared" si="1"/>
        <v>0</v>
      </c>
      <c r="R60" s="14"/>
      <c r="S60" s="14"/>
      <c r="T60" s="15"/>
      <c r="U60" s="16"/>
      <c r="V60" s="13" t="e">
        <f xml:space="preserve"> IF(Q60&gt;-1, IF(OR(NOT(ISERROR( SEARCH("-",#REF!))), NOT(ISERROR(SEARCH("-", IF(ISBLANK(T60),0,T60))))),FIXED(FIXED( IF(NOT(ISERROR( SEARCH("-",#REF!))), TRIM(LEFT(#REF!, SEARCH("-",#REF!, 1)-1)),#REF!), 2, FALSE) - FIXED(IF(NOT(ISERROR(SEARCH("-", IF(ISBLANK(T60),0,T60)))), TRIM(LEFT(IF(ISBLANK(T60),0,T60), SEARCH("-", IF(ISBLANK(T60),0,T60), 1)-1)), IF(ISBLANK(T60),0,T60)), 2, FALSE), 2, FALSE)&amp;" - "&amp;FIXED(FIXED( IF(NOT(ISERROR( SEARCH("-",#REF!))), TRIM(RIGHT(#REF!, SEARCH("-",#REF!, 1)-1)),#REF!), 2, FALSE) - FIXED(IF(NOT(ISERROR(SEARCH("-", IF(ISBLANK(T60),0,T60)))), TRIM(RIGHT(IF(ISBLANK(T60),0,T60), SEARCH("-", IF(ISBLANK(T60),0,T60), 1)-1)), IF(ISBLANK(T60),0,T60)), 2, FALSE), 2, FALSE),FIXED(#REF!-IF(ISBLANK(T60),0,T60), 2, FALSE)),#REF!)</f>
        <v>#REF!</v>
      </c>
      <c r="W60" s="13" t="e">
        <f>SUM(O60*#REF!,N60*#REF!)*(1-U60)</f>
        <v>#REF!</v>
      </c>
      <c r="X60" s="13" t="e">
        <f>SUM(O60*#REF!,N60*#REF!)</f>
        <v>#REF!</v>
      </c>
    </row>
    <row r="61" spans="1:24" ht="57.75" customHeight="1" x14ac:dyDescent="0.2">
      <c r="A61" s="7"/>
      <c r="B61" s="9" t="s">
        <v>624</v>
      </c>
      <c r="C61" s="9" t="s">
        <v>625</v>
      </c>
      <c r="D61" s="9" t="s">
        <v>208</v>
      </c>
      <c r="E61" s="9" t="s">
        <v>209</v>
      </c>
      <c r="F61" s="9" t="s">
        <v>626</v>
      </c>
      <c r="G61" s="9" t="s">
        <v>624</v>
      </c>
      <c r="H61" s="9" t="s">
        <v>625</v>
      </c>
      <c r="I61" s="9" t="s">
        <v>583</v>
      </c>
      <c r="J61" s="9" t="s">
        <v>604</v>
      </c>
      <c r="K61" s="9" t="s">
        <v>499</v>
      </c>
      <c r="L61" s="9" t="s">
        <v>500</v>
      </c>
      <c r="M61" s="10" t="s">
        <v>26</v>
      </c>
      <c r="N61" s="11"/>
      <c r="O61" s="6"/>
      <c r="P61" s="13">
        <v>450</v>
      </c>
      <c r="Q61" s="14">
        <f t="shared" si="1"/>
        <v>0</v>
      </c>
      <c r="R61" s="14"/>
      <c r="S61" s="14"/>
      <c r="T61" s="15"/>
      <c r="U61" s="16"/>
      <c r="V61" s="13" t="e">
        <f xml:space="preserve"> IF(Q61&gt;-1, IF(OR(NOT(ISERROR( SEARCH("-",#REF!))), NOT(ISERROR(SEARCH("-", IF(ISBLANK(T61),0,T61))))),FIXED(FIXED( IF(NOT(ISERROR( SEARCH("-",#REF!))), TRIM(LEFT(#REF!, SEARCH("-",#REF!, 1)-1)),#REF!), 2, FALSE) - FIXED(IF(NOT(ISERROR(SEARCH("-", IF(ISBLANK(T61),0,T61)))), TRIM(LEFT(IF(ISBLANK(T61),0,T61), SEARCH("-", IF(ISBLANK(T61),0,T61), 1)-1)), IF(ISBLANK(T61),0,T61)), 2, FALSE), 2, FALSE)&amp;" - "&amp;FIXED(FIXED( IF(NOT(ISERROR( SEARCH("-",#REF!))), TRIM(RIGHT(#REF!, SEARCH("-",#REF!, 1)-1)),#REF!), 2, FALSE) - FIXED(IF(NOT(ISERROR(SEARCH("-", IF(ISBLANK(T61),0,T61)))), TRIM(RIGHT(IF(ISBLANK(T61),0,T61), SEARCH("-", IF(ISBLANK(T61),0,T61), 1)-1)), IF(ISBLANK(T61),0,T61)), 2, FALSE), 2, FALSE),FIXED(#REF!-IF(ISBLANK(T61),0,T61), 2, FALSE)),#REF!)</f>
        <v>#REF!</v>
      </c>
      <c r="W61" s="13" t="e">
        <f>SUM(O61*#REF!,N61*#REF!)*(1-U61)</f>
        <v>#REF!</v>
      </c>
      <c r="X61" s="13" t="e">
        <f>SUM(O61*#REF!,N61*#REF!)</f>
        <v>#REF!</v>
      </c>
    </row>
    <row r="62" spans="1:24" ht="57.75" customHeight="1" x14ac:dyDescent="0.2">
      <c r="A62" s="7"/>
      <c r="B62" s="9" t="s">
        <v>624</v>
      </c>
      <c r="C62" s="9" t="s">
        <v>625</v>
      </c>
      <c r="D62" s="9" t="s">
        <v>605</v>
      </c>
      <c r="E62" s="9" t="s">
        <v>606</v>
      </c>
      <c r="F62" s="9" t="s">
        <v>627</v>
      </c>
      <c r="G62" s="9" t="s">
        <v>624</v>
      </c>
      <c r="H62" s="9" t="s">
        <v>625</v>
      </c>
      <c r="I62" s="9" t="s">
        <v>583</v>
      </c>
      <c r="J62" s="9" t="s">
        <v>604</v>
      </c>
      <c r="K62" s="9" t="s">
        <v>499</v>
      </c>
      <c r="L62" s="9" t="s">
        <v>500</v>
      </c>
      <c r="M62" s="10" t="s">
        <v>26</v>
      </c>
      <c r="N62" s="11"/>
      <c r="O62" s="6"/>
      <c r="P62" s="13">
        <v>450</v>
      </c>
      <c r="Q62" s="14">
        <f t="shared" si="1"/>
        <v>0</v>
      </c>
      <c r="R62" s="14"/>
      <c r="S62" s="14"/>
      <c r="T62" s="15"/>
      <c r="U62" s="16"/>
      <c r="V62" s="13" t="e">
        <f xml:space="preserve"> IF(Q62&gt;-1, IF(OR(NOT(ISERROR( SEARCH("-",#REF!))), NOT(ISERROR(SEARCH("-", IF(ISBLANK(T62),0,T62))))),FIXED(FIXED( IF(NOT(ISERROR( SEARCH("-",#REF!))), TRIM(LEFT(#REF!, SEARCH("-",#REF!, 1)-1)),#REF!), 2, FALSE) - FIXED(IF(NOT(ISERROR(SEARCH("-", IF(ISBLANK(T62),0,T62)))), TRIM(LEFT(IF(ISBLANK(T62),0,T62), SEARCH("-", IF(ISBLANK(T62),0,T62), 1)-1)), IF(ISBLANK(T62),0,T62)), 2, FALSE), 2, FALSE)&amp;" - "&amp;FIXED(FIXED( IF(NOT(ISERROR( SEARCH("-",#REF!))), TRIM(RIGHT(#REF!, SEARCH("-",#REF!, 1)-1)),#REF!), 2, FALSE) - FIXED(IF(NOT(ISERROR(SEARCH("-", IF(ISBLANK(T62),0,T62)))), TRIM(RIGHT(IF(ISBLANK(T62),0,T62), SEARCH("-", IF(ISBLANK(T62),0,T62), 1)-1)), IF(ISBLANK(T62),0,T62)), 2, FALSE), 2, FALSE),FIXED(#REF!-IF(ISBLANK(T62),0,T62), 2, FALSE)),#REF!)</f>
        <v>#REF!</v>
      </c>
      <c r="W62" s="13" t="e">
        <f>SUM(O62*#REF!,N62*#REF!)*(1-U62)</f>
        <v>#REF!</v>
      </c>
      <c r="X62" s="13" t="e">
        <f>SUM(O62*#REF!,N62*#REF!)</f>
        <v>#REF!</v>
      </c>
    </row>
    <row r="63" spans="1:24" ht="57.75" customHeight="1" x14ac:dyDescent="0.2">
      <c r="A63" s="7"/>
      <c r="B63" s="9" t="s">
        <v>624</v>
      </c>
      <c r="C63" s="9" t="s">
        <v>625</v>
      </c>
      <c r="D63" s="9" t="s">
        <v>608</v>
      </c>
      <c r="E63" s="9" t="s">
        <v>609</v>
      </c>
      <c r="F63" s="9" t="s">
        <v>628</v>
      </c>
      <c r="G63" s="9" t="s">
        <v>624</v>
      </c>
      <c r="H63" s="9" t="s">
        <v>625</v>
      </c>
      <c r="I63" s="9" t="s">
        <v>583</v>
      </c>
      <c r="J63" s="9" t="s">
        <v>604</v>
      </c>
      <c r="K63" s="9" t="s">
        <v>499</v>
      </c>
      <c r="L63" s="9" t="s">
        <v>500</v>
      </c>
      <c r="M63" s="10" t="s">
        <v>26</v>
      </c>
      <c r="N63" s="11"/>
      <c r="O63" s="6"/>
      <c r="P63" s="13">
        <v>450</v>
      </c>
      <c r="Q63" s="14">
        <f t="shared" si="1"/>
        <v>0</v>
      </c>
      <c r="R63" s="14"/>
      <c r="S63" s="14"/>
      <c r="T63" s="15"/>
      <c r="U63" s="16"/>
      <c r="V63" s="13" t="e">
        <f xml:space="preserve"> IF(Q63&gt;-1, IF(OR(NOT(ISERROR( SEARCH("-",#REF!))), NOT(ISERROR(SEARCH("-", IF(ISBLANK(T63),0,T63))))),FIXED(FIXED( IF(NOT(ISERROR( SEARCH("-",#REF!))), TRIM(LEFT(#REF!, SEARCH("-",#REF!, 1)-1)),#REF!), 2, FALSE) - FIXED(IF(NOT(ISERROR(SEARCH("-", IF(ISBLANK(T63),0,T63)))), TRIM(LEFT(IF(ISBLANK(T63),0,T63), SEARCH("-", IF(ISBLANK(T63),0,T63), 1)-1)), IF(ISBLANK(T63),0,T63)), 2, FALSE), 2, FALSE)&amp;" - "&amp;FIXED(FIXED( IF(NOT(ISERROR( SEARCH("-",#REF!))), TRIM(RIGHT(#REF!, SEARCH("-",#REF!, 1)-1)),#REF!), 2, FALSE) - FIXED(IF(NOT(ISERROR(SEARCH("-", IF(ISBLANK(T63),0,T63)))), TRIM(RIGHT(IF(ISBLANK(T63),0,T63), SEARCH("-", IF(ISBLANK(T63),0,T63), 1)-1)), IF(ISBLANK(T63),0,T63)), 2, FALSE), 2, FALSE),FIXED(#REF!-IF(ISBLANK(T63),0,T63), 2, FALSE)),#REF!)</f>
        <v>#REF!</v>
      </c>
      <c r="W63" s="13" t="e">
        <f>SUM(O63*#REF!,N63*#REF!)*(1-U63)</f>
        <v>#REF!</v>
      </c>
      <c r="X63" s="13" t="e">
        <f>SUM(O63*#REF!,N63*#REF!)</f>
        <v>#REF!</v>
      </c>
    </row>
    <row r="64" spans="1:24" ht="57.75" customHeight="1" x14ac:dyDescent="0.2">
      <c r="A64" s="7"/>
      <c r="B64" s="9" t="s">
        <v>624</v>
      </c>
      <c r="C64" s="9" t="s">
        <v>625</v>
      </c>
      <c r="D64" s="9" t="s">
        <v>388</v>
      </c>
      <c r="E64" s="9" t="s">
        <v>389</v>
      </c>
      <c r="F64" s="9" t="s">
        <v>629</v>
      </c>
      <c r="G64" s="9" t="s">
        <v>624</v>
      </c>
      <c r="H64" s="9" t="s">
        <v>625</v>
      </c>
      <c r="I64" s="9" t="s">
        <v>583</v>
      </c>
      <c r="J64" s="9" t="s">
        <v>604</v>
      </c>
      <c r="K64" s="9" t="s">
        <v>499</v>
      </c>
      <c r="L64" s="9" t="s">
        <v>500</v>
      </c>
      <c r="M64" s="10" t="s">
        <v>26</v>
      </c>
      <c r="N64" s="11"/>
      <c r="O64" s="6"/>
      <c r="P64" s="13">
        <v>450</v>
      </c>
      <c r="Q64" s="14">
        <f t="shared" si="1"/>
        <v>0</v>
      </c>
      <c r="R64" s="14"/>
      <c r="S64" s="14"/>
      <c r="T64" s="15"/>
      <c r="U64" s="16"/>
      <c r="V64" s="13" t="e">
        <f xml:space="preserve"> IF(Q64&gt;-1, IF(OR(NOT(ISERROR( SEARCH("-",#REF!))), NOT(ISERROR(SEARCH("-", IF(ISBLANK(T64),0,T64))))),FIXED(FIXED( IF(NOT(ISERROR( SEARCH("-",#REF!))), TRIM(LEFT(#REF!, SEARCH("-",#REF!, 1)-1)),#REF!), 2, FALSE) - FIXED(IF(NOT(ISERROR(SEARCH("-", IF(ISBLANK(T64),0,T64)))), TRIM(LEFT(IF(ISBLANK(T64),0,T64), SEARCH("-", IF(ISBLANK(T64),0,T64), 1)-1)), IF(ISBLANK(T64),0,T64)), 2, FALSE), 2, FALSE)&amp;" - "&amp;FIXED(FIXED( IF(NOT(ISERROR( SEARCH("-",#REF!))), TRIM(RIGHT(#REF!, SEARCH("-",#REF!, 1)-1)),#REF!), 2, FALSE) - FIXED(IF(NOT(ISERROR(SEARCH("-", IF(ISBLANK(T64),0,T64)))), TRIM(RIGHT(IF(ISBLANK(T64),0,T64), SEARCH("-", IF(ISBLANK(T64),0,T64), 1)-1)), IF(ISBLANK(T64),0,T64)), 2, FALSE), 2, FALSE),FIXED(#REF!-IF(ISBLANK(T64),0,T64), 2, FALSE)),#REF!)</f>
        <v>#REF!</v>
      </c>
      <c r="W64" s="13" t="e">
        <f>SUM(O64*#REF!,N64*#REF!)*(1-U64)</f>
        <v>#REF!</v>
      </c>
      <c r="X64" s="13" t="e">
        <f>SUM(O64*#REF!,N64*#REF!)</f>
        <v>#REF!</v>
      </c>
    </row>
    <row r="65" spans="1:24" ht="57.75" customHeight="1" x14ac:dyDescent="0.2">
      <c r="A65" s="7"/>
      <c r="B65" s="9" t="s">
        <v>612</v>
      </c>
      <c r="C65" s="9" t="s">
        <v>613</v>
      </c>
      <c r="D65" s="9" t="s">
        <v>208</v>
      </c>
      <c r="E65" s="9" t="s">
        <v>209</v>
      </c>
      <c r="F65" s="9" t="s">
        <v>614</v>
      </c>
      <c r="G65" s="9" t="s">
        <v>612</v>
      </c>
      <c r="H65" s="9" t="s">
        <v>613</v>
      </c>
      <c r="I65" s="9" t="s">
        <v>583</v>
      </c>
      <c r="J65" s="9" t="s">
        <v>604</v>
      </c>
      <c r="K65" s="9" t="s">
        <v>499</v>
      </c>
      <c r="L65" s="9" t="s">
        <v>500</v>
      </c>
      <c r="M65" s="10" t="s">
        <v>26</v>
      </c>
      <c r="N65" s="11"/>
      <c r="O65" s="6"/>
      <c r="P65" s="13">
        <v>620</v>
      </c>
      <c r="Q65" s="14">
        <f t="shared" si="1"/>
        <v>0</v>
      </c>
      <c r="R65" s="14"/>
      <c r="S65" s="14"/>
      <c r="T65" s="15"/>
      <c r="U65" s="16"/>
      <c r="V65" s="13" t="e">
        <f xml:space="preserve"> IF(Q65&gt;-1, IF(OR(NOT(ISERROR( SEARCH("-",#REF!))), NOT(ISERROR(SEARCH("-", IF(ISBLANK(T65),0,T65))))),FIXED(FIXED( IF(NOT(ISERROR( SEARCH("-",#REF!))), TRIM(LEFT(#REF!, SEARCH("-",#REF!, 1)-1)),#REF!), 2, FALSE) - FIXED(IF(NOT(ISERROR(SEARCH("-", IF(ISBLANK(T65),0,T65)))), TRIM(LEFT(IF(ISBLANK(T65),0,T65), SEARCH("-", IF(ISBLANK(T65),0,T65), 1)-1)), IF(ISBLANK(T65),0,T65)), 2, FALSE), 2, FALSE)&amp;" - "&amp;FIXED(FIXED( IF(NOT(ISERROR( SEARCH("-",#REF!))), TRIM(RIGHT(#REF!, SEARCH("-",#REF!, 1)-1)),#REF!), 2, FALSE) - FIXED(IF(NOT(ISERROR(SEARCH("-", IF(ISBLANK(T65),0,T65)))), TRIM(RIGHT(IF(ISBLANK(T65),0,T65), SEARCH("-", IF(ISBLANK(T65),0,T65), 1)-1)), IF(ISBLANK(T65),0,T65)), 2, FALSE), 2, FALSE),FIXED(#REF!-IF(ISBLANK(T65),0,T65), 2, FALSE)),#REF!)</f>
        <v>#REF!</v>
      </c>
      <c r="W65" s="13" t="e">
        <f>SUM(O65*#REF!,N65*#REF!)*(1-U65)</f>
        <v>#REF!</v>
      </c>
      <c r="X65" s="13" t="e">
        <f>SUM(O65*#REF!,N65*#REF!)</f>
        <v>#REF!</v>
      </c>
    </row>
    <row r="66" spans="1:24" ht="57.75" customHeight="1" x14ac:dyDescent="0.2">
      <c r="A66" s="7"/>
      <c r="B66" s="9" t="s">
        <v>612</v>
      </c>
      <c r="C66" s="9" t="s">
        <v>613</v>
      </c>
      <c r="D66" s="9" t="s">
        <v>605</v>
      </c>
      <c r="E66" s="9" t="s">
        <v>606</v>
      </c>
      <c r="F66" s="9" t="s">
        <v>615</v>
      </c>
      <c r="G66" s="9" t="s">
        <v>612</v>
      </c>
      <c r="H66" s="9" t="s">
        <v>613</v>
      </c>
      <c r="I66" s="9" t="s">
        <v>583</v>
      </c>
      <c r="J66" s="9" t="s">
        <v>604</v>
      </c>
      <c r="K66" s="9" t="s">
        <v>499</v>
      </c>
      <c r="L66" s="9" t="s">
        <v>500</v>
      </c>
      <c r="M66" s="10" t="s">
        <v>26</v>
      </c>
      <c r="N66" s="11"/>
      <c r="O66" s="6"/>
      <c r="P66" s="13">
        <v>620</v>
      </c>
      <c r="Q66" s="14">
        <f t="shared" si="1"/>
        <v>0</v>
      </c>
      <c r="R66" s="14"/>
      <c r="S66" s="14"/>
      <c r="T66" s="15"/>
      <c r="U66" s="16"/>
      <c r="V66" s="13" t="e">
        <f xml:space="preserve"> IF(Q66&gt;-1, IF(OR(NOT(ISERROR( SEARCH("-",#REF!))), NOT(ISERROR(SEARCH("-", IF(ISBLANK(T66),0,T66))))),FIXED(FIXED( IF(NOT(ISERROR( SEARCH("-",#REF!))), TRIM(LEFT(#REF!, SEARCH("-",#REF!, 1)-1)),#REF!), 2, FALSE) - FIXED(IF(NOT(ISERROR(SEARCH("-", IF(ISBLANK(T66),0,T66)))), TRIM(LEFT(IF(ISBLANK(T66),0,T66), SEARCH("-", IF(ISBLANK(T66),0,T66), 1)-1)), IF(ISBLANK(T66),0,T66)), 2, FALSE), 2, FALSE)&amp;" - "&amp;FIXED(FIXED( IF(NOT(ISERROR( SEARCH("-",#REF!))), TRIM(RIGHT(#REF!, SEARCH("-",#REF!, 1)-1)),#REF!), 2, FALSE) - FIXED(IF(NOT(ISERROR(SEARCH("-", IF(ISBLANK(T66),0,T66)))), TRIM(RIGHT(IF(ISBLANK(T66),0,T66), SEARCH("-", IF(ISBLANK(T66),0,T66), 1)-1)), IF(ISBLANK(T66),0,T66)), 2, FALSE), 2, FALSE),FIXED(#REF!-IF(ISBLANK(T66),0,T66), 2, FALSE)),#REF!)</f>
        <v>#REF!</v>
      </c>
      <c r="W66" s="13" t="e">
        <f>SUM(O66*#REF!,N66*#REF!)*(1-U66)</f>
        <v>#REF!</v>
      </c>
      <c r="X66" s="13" t="e">
        <f>SUM(O66*#REF!,N66*#REF!)</f>
        <v>#REF!</v>
      </c>
    </row>
    <row r="67" spans="1:24" ht="57.75" customHeight="1" x14ac:dyDescent="0.2">
      <c r="A67" s="7"/>
      <c r="B67" s="9" t="s">
        <v>612</v>
      </c>
      <c r="C67" s="9" t="s">
        <v>613</v>
      </c>
      <c r="D67" s="9" t="s">
        <v>608</v>
      </c>
      <c r="E67" s="9" t="s">
        <v>609</v>
      </c>
      <c r="F67" s="9" t="s">
        <v>616</v>
      </c>
      <c r="G67" s="9" t="s">
        <v>612</v>
      </c>
      <c r="H67" s="9" t="s">
        <v>613</v>
      </c>
      <c r="I67" s="9" t="s">
        <v>583</v>
      </c>
      <c r="J67" s="9" t="s">
        <v>604</v>
      </c>
      <c r="K67" s="9" t="s">
        <v>499</v>
      </c>
      <c r="L67" s="9" t="s">
        <v>500</v>
      </c>
      <c r="M67" s="10" t="s">
        <v>26</v>
      </c>
      <c r="N67" s="11"/>
      <c r="O67" s="6"/>
      <c r="P67" s="13">
        <v>620</v>
      </c>
      <c r="Q67" s="14">
        <f t="shared" si="1"/>
        <v>0</v>
      </c>
      <c r="R67" s="14"/>
      <c r="S67" s="14"/>
      <c r="T67" s="15"/>
      <c r="U67" s="16"/>
      <c r="V67" s="13" t="e">
        <f xml:space="preserve"> IF(Q67&gt;-1, IF(OR(NOT(ISERROR( SEARCH("-",#REF!))), NOT(ISERROR(SEARCH("-", IF(ISBLANK(T67),0,T67))))),FIXED(FIXED( IF(NOT(ISERROR( SEARCH("-",#REF!))), TRIM(LEFT(#REF!, SEARCH("-",#REF!, 1)-1)),#REF!), 2, FALSE) - FIXED(IF(NOT(ISERROR(SEARCH("-", IF(ISBLANK(T67),0,T67)))), TRIM(LEFT(IF(ISBLANK(T67),0,T67), SEARCH("-", IF(ISBLANK(T67),0,T67), 1)-1)), IF(ISBLANK(T67),0,T67)), 2, FALSE), 2, FALSE)&amp;" - "&amp;FIXED(FIXED( IF(NOT(ISERROR( SEARCH("-",#REF!))), TRIM(RIGHT(#REF!, SEARCH("-",#REF!, 1)-1)),#REF!), 2, FALSE) - FIXED(IF(NOT(ISERROR(SEARCH("-", IF(ISBLANK(T67),0,T67)))), TRIM(RIGHT(IF(ISBLANK(T67),0,T67), SEARCH("-", IF(ISBLANK(T67),0,T67), 1)-1)), IF(ISBLANK(T67),0,T67)), 2, FALSE), 2, FALSE),FIXED(#REF!-IF(ISBLANK(T67),0,T67), 2, FALSE)),#REF!)</f>
        <v>#REF!</v>
      </c>
      <c r="W67" s="13" t="e">
        <f>SUM(O67*#REF!,N67*#REF!)*(1-U67)</f>
        <v>#REF!</v>
      </c>
      <c r="X67" s="13" t="e">
        <f>SUM(O67*#REF!,N67*#REF!)</f>
        <v>#REF!</v>
      </c>
    </row>
    <row r="68" spans="1:24" ht="57.75" customHeight="1" x14ac:dyDescent="0.2">
      <c r="A68" s="7"/>
      <c r="B68" s="9" t="s">
        <v>612</v>
      </c>
      <c r="C68" s="9" t="s">
        <v>613</v>
      </c>
      <c r="D68" s="9" t="s">
        <v>388</v>
      </c>
      <c r="E68" s="9" t="s">
        <v>389</v>
      </c>
      <c r="F68" s="9" t="s">
        <v>617</v>
      </c>
      <c r="G68" s="9" t="s">
        <v>612</v>
      </c>
      <c r="H68" s="9" t="s">
        <v>613</v>
      </c>
      <c r="I68" s="9" t="s">
        <v>583</v>
      </c>
      <c r="J68" s="9" t="s">
        <v>604</v>
      </c>
      <c r="K68" s="9" t="s">
        <v>499</v>
      </c>
      <c r="L68" s="9" t="s">
        <v>500</v>
      </c>
      <c r="M68" s="10" t="s">
        <v>26</v>
      </c>
      <c r="N68" s="11"/>
      <c r="O68" s="6"/>
      <c r="P68" s="13">
        <v>620</v>
      </c>
      <c r="Q68" s="14">
        <f t="shared" si="1"/>
        <v>0</v>
      </c>
      <c r="R68" s="14"/>
      <c r="S68" s="14"/>
      <c r="T68" s="15"/>
      <c r="U68" s="16"/>
      <c r="V68" s="13" t="e">
        <f xml:space="preserve"> IF(Q68&gt;-1, IF(OR(NOT(ISERROR( SEARCH("-",#REF!))), NOT(ISERROR(SEARCH("-", IF(ISBLANK(T68),0,T68))))),FIXED(FIXED( IF(NOT(ISERROR( SEARCH("-",#REF!))), TRIM(LEFT(#REF!, SEARCH("-",#REF!, 1)-1)),#REF!), 2, FALSE) - FIXED(IF(NOT(ISERROR(SEARCH("-", IF(ISBLANK(T68),0,T68)))), TRIM(LEFT(IF(ISBLANK(T68),0,T68), SEARCH("-", IF(ISBLANK(T68),0,T68), 1)-1)), IF(ISBLANK(T68),0,T68)), 2, FALSE), 2, FALSE)&amp;" - "&amp;FIXED(FIXED( IF(NOT(ISERROR( SEARCH("-",#REF!))), TRIM(RIGHT(#REF!, SEARCH("-",#REF!, 1)-1)),#REF!), 2, FALSE) - FIXED(IF(NOT(ISERROR(SEARCH("-", IF(ISBLANK(T68),0,T68)))), TRIM(RIGHT(IF(ISBLANK(T68),0,T68), SEARCH("-", IF(ISBLANK(T68),0,T68), 1)-1)), IF(ISBLANK(T68),0,T68)), 2, FALSE), 2, FALSE),FIXED(#REF!-IF(ISBLANK(T68),0,T68), 2, FALSE)),#REF!)</f>
        <v>#REF!</v>
      </c>
      <c r="W68" s="13" t="e">
        <f>SUM(O68*#REF!,N68*#REF!)*(1-U68)</f>
        <v>#REF!</v>
      </c>
      <c r="X68" s="13" t="e">
        <f>SUM(O68*#REF!,N68*#REF!)</f>
        <v>#REF!</v>
      </c>
    </row>
    <row r="69" spans="1:24" ht="57.75" customHeight="1" x14ac:dyDescent="0.2">
      <c r="A69" s="7"/>
      <c r="B69" s="9" t="s">
        <v>630</v>
      </c>
      <c r="C69" s="9" t="s">
        <v>631</v>
      </c>
      <c r="D69" s="9" t="s">
        <v>208</v>
      </c>
      <c r="E69" s="9" t="s">
        <v>209</v>
      </c>
      <c r="F69" s="9" t="s">
        <v>632</v>
      </c>
      <c r="G69" s="9" t="s">
        <v>630</v>
      </c>
      <c r="H69" s="9" t="s">
        <v>631</v>
      </c>
      <c r="I69" s="9" t="s">
        <v>583</v>
      </c>
      <c r="J69" s="9" t="s">
        <v>604</v>
      </c>
      <c r="K69" s="9" t="s">
        <v>499</v>
      </c>
      <c r="L69" s="9" t="s">
        <v>500</v>
      </c>
      <c r="M69" s="10" t="s">
        <v>26</v>
      </c>
      <c r="N69" s="11"/>
      <c r="O69" s="6"/>
      <c r="P69" s="13">
        <v>1950</v>
      </c>
      <c r="Q69" s="14">
        <f t="shared" si="1"/>
        <v>0</v>
      </c>
      <c r="R69" s="14"/>
      <c r="S69" s="14"/>
      <c r="T69" s="15"/>
      <c r="U69" s="16"/>
      <c r="V69" s="13" t="e">
        <f xml:space="preserve"> IF(Q69&gt;-1, IF(OR(NOT(ISERROR( SEARCH("-",#REF!))), NOT(ISERROR(SEARCH("-", IF(ISBLANK(T69),0,T69))))),FIXED(FIXED( IF(NOT(ISERROR( SEARCH("-",#REF!))), TRIM(LEFT(#REF!, SEARCH("-",#REF!, 1)-1)),#REF!), 2, FALSE) - FIXED(IF(NOT(ISERROR(SEARCH("-", IF(ISBLANK(T69),0,T69)))), TRIM(LEFT(IF(ISBLANK(T69),0,T69), SEARCH("-", IF(ISBLANK(T69),0,T69), 1)-1)), IF(ISBLANK(T69),0,T69)), 2, FALSE), 2, FALSE)&amp;" - "&amp;FIXED(FIXED( IF(NOT(ISERROR( SEARCH("-",#REF!))), TRIM(RIGHT(#REF!, SEARCH("-",#REF!, 1)-1)),#REF!), 2, FALSE) - FIXED(IF(NOT(ISERROR(SEARCH("-", IF(ISBLANK(T69),0,T69)))), TRIM(RIGHT(IF(ISBLANK(T69),0,T69), SEARCH("-", IF(ISBLANK(T69),0,T69), 1)-1)), IF(ISBLANK(T69),0,T69)), 2, FALSE), 2, FALSE),FIXED(#REF!-IF(ISBLANK(T69),0,T69), 2, FALSE)),#REF!)</f>
        <v>#REF!</v>
      </c>
      <c r="W69" s="13" t="e">
        <f>SUM(O69*#REF!,N69*#REF!)*(1-U69)</f>
        <v>#REF!</v>
      </c>
      <c r="X69" s="13" t="e">
        <f>SUM(O69*#REF!,N69*#REF!)</f>
        <v>#REF!</v>
      </c>
    </row>
    <row r="70" spans="1:24" ht="57.75" customHeight="1" x14ac:dyDescent="0.2">
      <c r="A70" s="7"/>
      <c r="B70" s="9" t="s">
        <v>630</v>
      </c>
      <c r="C70" s="9" t="s">
        <v>631</v>
      </c>
      <c r="D70" s="9" t="s">
        <v>605</v>
      </c>
      <c r="E70" s="9" t="s">
        <v>606</v>
      </c>
      <c r="F70" s="9" t="s">
        <v>633</v>
      </c>
      <c r="G70" s="9" t="s">
        <v>630</v>
      </c>
      <c r="H70" s="9" t="s">
        <v>631</v>
      </c>
      <c r="I70" s="9" t="s">
        <v>583</v>
      </c>
      <c r="J70" s="9" t="s">
        <v>604</v>
      </c>
      <c r="K70" s="9" t="s">
        <v>499</v>
      </c>
      <c r="L70" s="9" t="s">
        <v>500</v>
      </c>
      <c r="M70" s="10" t="s">
        <v>26</v>
      </c>
      <c r="N70" s="11"/>
      <c r="O70" s="6"/>
      <c r="P70" s="13">
        <v>1950</v>
      </c>
      <c r="Q70" s="14">
        <f t="shared" si="1"/>
        <v>0</v>
      </c>
      <c r="R70" s="14"/>
      <c r="S70" s="14"/>
      <c r="T70" s="15"/>
      <c r="U70" s="16"/>
      <c r="V70" s="13" t="e">
        <f xml:space="preserve"> IF(Q70&gt;-1, IF(OR(NOT(ISERROR( SEARCH("-",#REF!))), NOT(ISERROR(SEARCH("-", IF(ISBLANK(T70),0,T70))))),FIXED(FIXED( IF(NOT(ISERROR( SEARCH("-",#REF!))), TRIM(LEFT(#REF!, SEARCH("-",#REF!, 1)-1)),#REF!), 2, FALSE) - FIXED(IF(NOT(ISERROR(SEARCH("-", IF(ISBLANK(T70),0,T70)))), TRIM(LEFT(IF(ISBLANK(T70),0,T70), SEARCH("-", IF(ISBLANK(T70),0,T70), 1)-1)), IF(ISBLANK(T70),0,T70)), 2, FALSE), 2, FALSE)&amp;" - "&amp;FIXED(FIXED( IF(NOT(ISERROR( SEARCH("-",#REF!))), TRIM(RIGHT(#REF!, SEARCH("-",#REF!, 1)-1)),#REF!), 2, FALSE) - FIXED(IF(NOT(ISERROR(SEARCH("-", IF(ISBLANK(T70),0,T70)))), TRIM(RIGHT(IF(ISBLANK(T70),0,T70), SEARCH("-", IF(ISBLANK(T70),0,T70), 1)-1)), IF(ISBLANK(T70),0,T70)), 2, FALSE), 2, FALSE),FIXED(#REF!-IF(ISBLANK(T70),0,T70), 2, FALSE)),#REF!)</f>
        <v>#REF!</v>
      </c>
      <c r="W70" s="13" t="e">
        <f>SUM(O70*#REF!,N70*#REF!)*(1-U70)</f>
        <v>#REF!</v>
      </c>
      <c r="X70" s="13" t="e">
        <f>SUM(O70*#REF!,N70*#REF!)</f>
        <v>#REF!</v>
      </c>
    </row>
    <row r="71" spans="1:24" ht="57.75" customHeight="1" x14ac:dyDescent="0.2">
      <c r="A71" s="7"/>
      <c r="B71" s="9" t="s">
        <v>630</v>
      </c>
      <c r="C71" s="9" t="s">
        <v>631</v>
      </c>
      <c r="D71" s="9" t="s">
        <v>608</v>
      </c>
      <c r="E71" s="9" t="s">
        <v>609</v>
      </c>
      <c r="F71" s="9" t="s">
        <v>634</v>
      </c>
      <c r="G71" s="9" t="s">
        <v>630</v>
      </c>
      <c r="H71" s="9" t="s">
        <v>631</v>
      </c>
      <c r="I71" s="9" t="s">
        <v>583</v>
      </c>
      <c r="J71" s="9" t="s">
        <v>604</v>
      </c>
      <c r="K71" s="9" t="s">
        <v>499</v>
      </c>
      <c r="L71" s="9" t="s">
        <v>500</v>
      </c>
      <c r="M71" s="10" t="s">
        <v>26</v>
      </c>
      <c r="N71" s="11"/>
      <c r="O71" s="6"/>
      <c r="P71" s="13">
        <v>1950</v>
      </c>
      <c r="Q71" s="14">
        <f t="shared" si="1"/>
        <v>0</v>
      </c>
      <c r="R71" s="14"/>
      <c r="S71" s="14"/>
      <c r="T71" s="15"/>
      <c r="U71" s="16"/>
      <c r="V71" s="13" t="e">
        <f xml:space="preserve"> IF(Q71&gt;-1, IF(OR(NOT(ISERROR( SEARCH("-",#REF!))), NOT(ISERROR(SEARCH("-", IF(ISBLANK(T71),0,T71))))),FIXED(FIXED( IF(NOT(ISERROR( SEARCH("-",#REF!))), TRIM(LEFT(#REF!, SEARCH("-",#REF!, 1)-1)),#REF!), 2, FALSE) - FIXED(IF(NOT(ISERROR(SEARCH("-", IF(ISBLANK(T71),0,T71)))), TRIM(LEFT(IF(ISBLANK(T71),0,T71), SEARCH("-", IF(ISBLANK(T71),0,T71), 1)-1)), IF(ISBLANK(T71),0,T71)), 2, FALSE), 2, FALSE)&amp;" - "&amp;FIXED(FIXED( IF(NOT(ISERROR( SEARCH("-",#REF!))), TRIM(RIGHT(#REF!, SEARCH("-",#REF!, 1)-1)),#REF!), 2, FALSE) - FIXED(IF(NOT(ISERROR(SEARCH("-", IF(ISBLANK(T71),0,T71)))), TRIM(RIGHT(IF(ISBLANK(T71),0,T71), SEARCH("-", IF(ISBLANK(T71),0,T71), 1)-1)), IF(ISBLANK(T71),0,T71)), 2, FALSE), 2, FALSE),FIXED(#REF!-IF(ISBLANK(T71),0,T71), 2, FALSE)),#REF!)</f>
        <v>#REF!</v>
      </c>
      <c r="W71" s="13" t="e">
        <f>SUM(O71*#REF!,N71*#REF!)*(1-U71)</f>
        <v>#REF!</v>
      </c>
      <c r="X71" s="13" t="e">
        <f>SUM(O71*#REF!,N71*#REF!)</f>
        <v>#REF!</v>
      </c>
    </row>
    <row r="72" spans="1:24" ht="57.75" customHeight="1" x14ac:dyDescent="0.2">
      <c r="A72" s="7"/>
      <c r="B72" s="9" t="s">
        <v>630</v>
      </c>
      <c r="C72" s="9" t="s">
        <v>631</v>
      </c>
      <c r="D72" s="9" t="s">
        <v>388</v>
      </c>
      <c r="E72" s="9" t="s">
        <v>389</v>
      </c>
      <c r="F72" s="9" t="s">
        <v>635</v>
      </c>
      <c r="G72" s="9" t="s">
        <v>630</v>
      </c>
      <c r="H72" s="9" t="s">
        <v>631</v>
      </c>
      <c r="I72" s="9" t="s">
        <v>583</v>
      </c>
      <c r="J72" s="9" t="s">
        <v>604</v>
      </c>
      <c r="K72" s="9" t="s">
        <v>499</v>
      </c>
      <c r="L72" s="9" t="s">
        <v>500</v>
      </c>
      <c r="M72" s="10" t="s">
        <v>26</v>
      </c>
      <c r="N72" s="11"/>
      <c r="O72" s="6"/>
      <c r="P72" s="13">
        <v>1950</v>
      </c>
      <c r="Q72" s="14">
        <f t="shared" ref="Q72:Q103" si="2">(SUM(N72:O72))</f>
        <v>0</v>
      </c>
      <c r="R72" s="14"/>
      <c r="S72" s="14"/>
      <c r="T72" s="15"/>
      <c r="U72" s="16"/>
      <c r="V72" s="13" t="e">
        <f xml:space="preserve"> IF(Q72&gt;-1, IF(OR(NOT(ISERROR( SEARCH("-",#REF!))), NOT(ISERROR(SEARCH("-", IF(ISBLANK(T72),0,T72))))),FIXED(FIXED( IF(NOT(ISERROR( SEARCH("-",#REF!))), TRIM(LEFT(#REF!, SEARCH("-",#REF!, 1)-1)),#REF!), 2, FALSE) - FIXED(IF(NOT(ISERROR(SEARCH("-", IF(ISBLANK(T72),0,T72)))), TRIM(LEFT(IF(ISBLANK(T72),0,T72), SEARCH("-", IF(ISBLANK(T72),0,T72), 1)-1)), IF(ISBLANK(T72),0,T72)), 2, FALSE), 2, FALSE)&amp;" - "&amp;FIXED(FIXED( IF(NOT(ISERROR( SEARCH("-",#REF!))), TRIM(RIGHT(#REF!, SEARCH("-",#REF!, 1)-1)),#REF!), 2, FALSE) - FIXED(IF(NOT(ISERROR(SEARCH("-", IF(ISBLANK(T72),0,T72)))), TRIM(RIGHT(IF(ISBLANK(T72),0,T72), SEARCH("-", IF(ISBLANK(T72),0,T72), 1)-1)), IF(ISBLANK(T72),0,T72)), 2, FALSE), 2, FALSE),FIXED(#REF!-IF(ISBLANK(T72),0,T72), 2, FALSE)),#REF!)</f>
        <v>#REF!</v>
      </c>
      <c r="W72" s="13" t="e">
        <f>SUM(O72*#REF!,N72*#REF!)*(1-U72)</f>
        <v>#REF!</v>
      </c>
      <c r="X72" s="13" t="e">
        <f>SUM(O72*#REF!,N72*#REF!)</f>
        <v>#REF!</v>
      </c>
    </row>
    <row r="73" spans="1:24" ht="57.75" customHeight="1" x14ac:dyDescent="0.2">
      <c r="A73" s="7"/>
      <c r="B73" s="9" t="s">
        <v>641</v>
      </c>
      <c r="C73" s="9" t="s">
        <v>642</v>
      </c>
      <c r="D73" s="9" t="s">
        <v>412</v>
      </c>
      <c r="E73" s="9" t="s">
        <v>413</v>
      </c>
      <c r="F73" s="9" t="s">
        <v>643</v>
      </c>
      <c r="G73" s="9" t="s">
        <v>641</v>
      </c>
      <c r="H73" s="9" t="s">
        <v>642</v>
      </c>
      <c r="I73" s="9" t="s">
        <v>497</v>
      </c>
      <c r="J73" s="9" t="s">
        <v>639</v>
      </c>
      <c r="K73" s="9" t="s">
        <v>499</v>
      </c>
      <c r="L73" s="9" t="s">
        <v>500</v>
      </c>
      <c r="M73" s="10" t="s">
        <v>26</v>
      </c>
      <c r="N73" s="11"/>
      <c r="O73" s="6"/>
      <c r="P73" s="13">
        <v>310</v>
      </c>
      <c r="Q73" s="14">
        <f t="shared" si="2"/>
        <v>0</v>
      </c>
      <c r="R73" s="14"/>
      <c r="S73" s="14"/>
      <c r="T73" s="15"/>
      <c r="U73" s="16"/>
      <c r="V73" s="13" t="e">
        <f xml:space="preserve"> IF(Q73&gt;-1, IF(OR(NOT(ISERROR( SEARCH("-",#REF!))), NOT(ISERROR(SEARCH("-", IF(ISBLANK(T73),0,T73))))),FIXED(FIXED( IF(NOT(ISERROR( SEARCH("-",#REF!))), TRIM(LEFT(#REF!, SEARCH("-",#REF!, 1)-1)),#REF!), 2, FALSE) - FIXED(IF(NOT(ISERROR(SEARCH("-", IF(ISBLANK(T73),0,T73)))), TRIM(LEFT(IF(ISBLANK(T73),0,T73), SEARCH("-", IF(ISBLANK(T73),0,T73), 1)-1)), IF(ISBLANK(T73),0,T73)), 2, FALSE), 2, FALSE)&amp;" - "&amp;FIXED(FIXED( IF(NOT(ISERROR( SEARCH("-",#REF!))), TRIM(RIGHT(#REF!, SEARCH("-",#REF!, 1)-1)),#REF!), 2, FALSE) - FIXED(IF(NOT(ISERROR(SEARCH("-", IF(ISBLANK(T73),0,T73)))), TRIM(RIGHT(IF(ISBLANK(T73),0,T73), SEARCH("-", IF(ISBLANK(T73),0,T73), 1)-1)), IF(ISBLANK(T73),0,T73)), 2, FALSE), 2, FALSE),FIXED(#REF!-IF(ISBLANK(T73),0,T73), 2, FALSE)),#REF!)</f>
        <v>#REF!</v>
      </c>
      <c r="W73" s="13" t="e">
        <f>SUM(O73*#REF!,N73*#REF!)*(1-U73)</f>
        <v>#REF!</v>
      </c>
      <c r="X73" s="13" t="e">
        <f>SUM(O73*#REF!,N73*#REF!)</f>
        <v>#REF!</v>
      </c>
    </row>
    <row r="74" spans="1:24" ht="57.75" customHeight="1" x14ac:dyDescent="0.2">
      <c r="A74" s="7"/>
      <c r="B74" s="9" t="s">
        <v>641</v>
      </c>
      <c r="C74" s="9" t="s">
        <v>642</v>
      </c>
      <c r="D74" s="9" t="s">
        <v>585</v>
      </c>
      <c r="E74" s="9" t="s">
        <v>586</v>
      </c>
      <c r="F74" s="9" t="s">
        <v>644</v>
      </c>
      <c r="G74" s="9" t="s">
        <v>641</v>
      </c>
      <c r="H74" s="9" t="s">
        <v>642</v>
      </c>
      <c r="I74" s="9" t="s">
        <v>497</v>
      </c>
      <c r="J74" s="9" t="s">
        <v>639</v>
      </c>
      <c r="K74" s="9" t="s">
        <v>499</v>
      </c>
      <c r="L74" s="9" t="s">
        <v>500</v>
      </c>
      <c r="M74" s="10" t="s">
        <v>26</v>
      </c>
      <c r="N74" s="11"/>
      <c r="O74" s="6"/>
      <c r="P74" s="13">
        <v>310</v>
      </c>
      <c r="Q74" s="14">
        <f t="shared" si="2"/>
        <v>0</v>
      </c>
      <c r="R74" s="14"/>
      <c r="S74" s="14"/>
      <c r="T74" s="15"/>
      <c r="U74" s="16"/>
      <c r="V74" s="13" t="e">
        <f xml:space="preserve"> IF(Q74&gt;-1, IF(OR(NOT(ISERROR( SEARCH("-",#REF!))), NOT(ISERROR(SEARCH("-", IF(ISBLANK(T74),0,T74))))),FIXED(FIXED( IF(NOT(ISERROR( SEARCH("-",#REF!))), TRIM(LEFT(#REF!, SEARCH("-",#REF!, 1)-1)),#REF!), 2, FALSE) - FIXED(IF(NOT(ISERROR(SEARCH("-", IF(ISBLANK(T74),0,T74)))), TRIM(LEFT(IF(ISBLANK(T74),0,T74), SEARCH("-", IF(ISBLANK(T74),0,T74), 1)-1)), IF(ISBLANK(T74),0,T74)), 2, FALSE), 2, FALSE)&amp;" - "&amp;FIXED(FIXED( IF(NOT(ISERROR( SEARCH("-",#REF!))), TRIM(RIGHT(#REF!, SEARCH("-",#REF!, 1)-1)),#REF!), 2, FALSE) - FIXED(IF(NOT(ISERROR(SEARCH("-", IF(ISBLANK(T74),0,T74)))), TRIM(RIGHT(IF(ISBLANK(T74),0,T74), SEARCH("-", IF(ISBLANK(T74),0,T74), 1)-1)), IF(ISBLANK(T74),0,T74)), 2, FALSE), 2, FALSE),FIXED(#REF!-IF(ISBLANK(T74),0,T74), 2, FALSE)),#REF!)</f>
        <v>#REF!</v>
      </c>
      <c r="W74" s="13" t="e">
        <f>SUM(O74*#REF!,N74*#REF!)*(1-U74)</f>
        <v>#REF!</v>
      </c>
      <c r="X74" s="13" t="e">
        <f>SUM(O74*#REF!,N74*#REF!)</f>
        <v>#REF!</v>
      </c>
    </row>
    <row r="75" spans="1:24" ht="57.75" customHeight="1" x14ac:dyDescent="0.2">
      <c r="A75" s="7"/>
      <c r="B75" s="9" t="s">
        <v>645</v>
      </c>
      <c r="C75" s="9" t="s">
        <v>646</v>
      </c>
      <c r="D75" s="9" t="s">
        <v>412</v>
      </c>
      <c r="E75" s="9" t="s">
        <v>413</v>
      </c>
      <c r="F75" s="9" t="s">
        <v>647</v>
      </c>
      <c r="G75" s="9" t="s">
        <v>645</v>
      </c>
      <c r="H75" s="9" t="s">
        <v>646</v>
      </c>
      <c r="I75" s="9" t="s">
        <v>497</v>
      </c>
      <c r="J75" s="9" t="s">
        <v>639</v>
      </c>
      <c r="K75" s="9" t="s">
        <v>499</v>
      </c>
      <c r="L75" s="9" t="s">
        <v>500</v>
      </c>
      <c r="M75" s="10" t="s">
        <v>26</v>
      </c>
      <c r="N75" s="11"/>
      <c r="O75" s="6"/>
      <c r="P75" s="13">
        <v>490</v>
      </c>
      <c r="Q75" s="14">
        <f t="shared" si="2"/>
        <v>0</v>
      </c>
      <c r="R75" s="14"/>
      <c r="S75" s="14"/>
      <c r="T75" s="15"/>
      <c r="U75" s="16"/>
      <c r="V75" s="13" t="e">
        <f xml:space="preserve"> IF(Q75&gt;-1, IF(OR(NOT(ISERROR( SEARCH("-",#REF!))), NOT(ISERROR(SEARCH("-", IF(ISBLANK(T75),0,T75))))),FIXED(FIXED( IF(NOT(ISERROR( SEARCH("-",#REF!))), TRIM(LEFT(#REF!, SEARCH("-",#REF!, 1)-1)),#REF!), 2, FALSE) - FIXED(IF(NOT(ISERROR(SEARCH("-", IF(ISBLANK(T75),0,T75)))), TRIM(LEFT(IF(ISBLANK(T75),0,T75), SEARCH("-", IF(ISBLANK(T75),0,T75), 1)-1)), IF(ISBLANK(T75),0,T75)), 2, FALSE), 2, FALSE)&amp;" - "&amp;FIXED(FIXED( IF(NOT(ISERROR( SEARCH("-",#REF!))), TRIM(RIGHT(#REF!, SEARCH("-",#REF!, 1)-1)),#REF!), 2, FALSE) - FIXED(IF(NOT(ISERROR(SEARCH("-", IF(ISBLANK(T75),0,T75)))), TRIM(RIGHT(IF(ISBLANK(T75),0,T75), SEARCH("-", IF(ISBLANK(T75),0,T75), 1)-1)), IF(ISBLANK(T75),0,T75)), 2, FALSE), 2, FALSE),FIXED(#REF!-IF(ISBLANK(T75),0,T75), 2, FALSE)),#REF!)</f>
        <v>#REF!</v>
      </c>
      <c r="W75" s="13" t="e">
        <f>SUM(O75*#REF!,N75*#REF!)*(1-U75)</f>
        <v>#REF!</v>
      </c>
      <c r="X75" s="13" t="e">
        <f>SUM(O75*#REF!,N75*#REF!)</f>
        <v>#REF!</v>
      </c>
    </row>
    <row r="76" spans="1:24" ht="57.75" customHeight="1" x14ac:dyDescent="0.2">
      <c r="A76" s="7"/>
      <c r="B76" s="9" t="s">
        <v>645</v>
      </c>
      <c r="C76" s="9" t="s">
        <v>646</v>
      </c>
      <c r="D76" s="9" t="s">
        <v>585</v>
      </c>
      <c r="E76" s="9" t="s">
        <v>586</v>
      </c>
      <c r="F76" s="9" t="s">
        <v>648</v>
      </c>
      <c r="G76" s="9" t="s">
        <v>645</v>
      </c>
      <c r="H76" s="9" t="s">
        <v>646</v>
      </c>
      <c r="I76" s="9" t="s">
        <v>497</v>
      </c>
      <c r="J76" s="9" t="s">
        <v>639</v>
      </c>
      <c r="K76" s="9" t="s">
        <v>499</v>
      </c>
      <c r="L76" s="9" t="s">
        <v>500</v>
      </c>
      <c r="M76" s="10" t="s">
        <v>26</v>
      </c>
      <c r="N76" s="11"/>
      <c r="O76" s="6"/>
      <c r="P76" s="13">
        <v>490</v>
      </c>
      <c r="Q76" s="14">
        <f t="shared" si="2"/>
        <v>0</v>
      </c>
      <c r="R76" s="14"/>
      <c r="S76" s="14"/>
      <c r="T76" s="15"/>
      <c r="U76" s="16"/>
      <c r="V76" s="13" t="e">
        <f xml:space="preserve"> IF(Q76&gt;-1, IF(OR(NOT(ISERROR( SEARCH("-",#REF!))), NOT(ISERROR(SEARCH("-", IF(ISBLANK(T76),0,T76))))),FIXED(FIXED( IF(NOT(ISERROR( SEARCH("-",#REF!))), TRIM(LEFT(#REF!, SEARCH("-",#REF!, 1)-1)),#REF!), 2, FALSE) - FIXED(IF(NOT(ISERROR(SEARCH("-", IF(ISBLANK(T76),0,T76)))), TRIM(LEFT(IF(ISBLANK(T76),0,T76), SEARCH("-", IF(ISBLANK(T76),0,T76), 1)-1)), IF(ISBLANK(T76),0,T76)), 2, FALSE), 2, FALSE)&amp;" - "&amp;FIXED(FIXED( IF(NOT(ISERROR( SEARCH("-",#REF!))), TRIM(RIGHT(#REF!, SEARCH("-",#REF!, 1)-1)),#REF!), 2, FALSE) - FIXED(IF(NOT(ISERROR(SEARCH("-", IF(ISBLANK(T76),0,T76)))), TRIM(RIGHT(IF(ISBLANK(T76),0,T76), SEARCH("-", IF(ISBLANK(T76),0,T76), 1)-1)), IF(ISBLANK(T76),0,T76)), 2, FALSE), 2, FALSE),FIXED(#REF!-IF(ISBLANK(T76),0,T76), 2, FALSE)),#REF!)</f>
        <v>#REF!</v>
      </c>
      <c r="W76" s="13" t="e">
        <f>SUM(O76*#REF!,N76*#REF!)*(1-U76)</f>
        <v>#REF!</v>
      </c>
      <c r="X76" s="13" t="e">
        <f>SUM(O76*#REF!,N76*#REF!)</f>
        <v>#REF!</v>
      </c>
    </row>
    <row r="77" spans="1:24" ht="57.75" customHeight="1" x14ac:dyDescent="0.2">
      <c r="A77" s="7"/>
      <c r="B77" s="9" t="s">
        <v>636</v>
      </c>
      <c r="C77" s="9" t="s">
        <v>637</v>
      </c>
      <c r="D77" s="9" t="s">
        <v>412</v>
      </c>
      <c r="E77" s="9" t="s">
        <v>413</v>
      </c>
      <c r="F77" s="9" t="s">
        <v>638</v>
      </c>
      <c r="G77" s="9" t="s">
        <v>636</v>
      </c>
      <c r="H77" s="9" t="s">
        <v>637</v>
      </c>
      <c r="I77" s="9" t="s">
        <v>497</v>
      </c>
      <c r="J77" s="9" t="s">
        <v>639</v>
      </c>
      <c r="K77" s="9" t="s">
        <v>499</v>
      </c>
      <c r="L77" s="9" t="s">
        <v>500</v>
      </c>
      <c r="M77" s="10" t="s">
        <v>26</v>
      </c>
      <c r="N77" s="11"/>
      <c r="O77" s="6"/>
      <c r="P77" s="13">
        <v>650</v>
      </c>
      <c r="Q77" s="14">
        <f t="shared" si="2"/>
        <v>0</v>
      </c>
      <c r="R77" s="14"/>
      <c r="S77" s="14"/>
      <c r="T77" s="15"/>
      <c r="U77" s="16"/>
      <c r="V77" s="13" t="e">
        <f xml:space="preserve"> IF(Q77&gt;-1, IF(OR(NOT(ISERROR( SEARCH("-",#REF!))), NOT(ISERROR(SEARCH("-", IF(ISBLANK(T77),0,T77))))),FIXED(FIXED( IF(NOT(ISERROR( SEARCH("-",#REF!))), TRIM(LEFT(#REF!, SEARCH("-",#REF!, 1)-1)),#REF!), 2, FALSE) - FIXED(IF(NOT(ISERROR(SEARCH("-", IF(ISBLANK(T77),0,T77)))), TRIM(LEFT(IF(ISBLANK(T77),0,T77), SEARCH("-", IF(ISBLANK(T77),0,T77), 1)-1)), IF(ISBLANK(T77),0,T77)), 2, FALSE), 2, FALSE)&amp;" - "&amp;FIXED(FIXED( IF(NOT(ISERROR( SEARCH("-",#REF!))), TRIM(RIGHT(#REF!, SEARCH("-",#REF!, 1)-1)),#REF!), 2, FALSE) - FIXED(IF(NOT(ISERROR(SEARCH("-", IF(ISBLANK(T77),0,T77)))), TRIM(RIGHT(IF(ISBLANK(T77),0,T77), SEARCH("-", IF(ISBLANK(T77),0,T77), 1)-1)), IF(ISBLANK(T77),0,T77)), 2, FALSE), 2, FALSE),FIXED(#REF!-IF(ISBLANK(T77),0,T77), 2, FALSE)),#REF!)</f>
        <v>#REF!</v>
      </c>
      <c r="W77" s="13" t="e">
        <f>SUM(O77*#REF!,N77*#REF!)*(1-U77)</f>
        <v>#REF!</v>
      </c>
      <c r="X77" s="13" t="e">
        <f>SUM(O77*#REF!,N77*#REF!)</f>
        <v>#REF!</v>
      </c>
    </row>
    <row r="78" spans="1:24" ht="57.75" customHeight="1" x14ac:dyDescent="0.2">
      <c r="A78" s="7"/>
      <c r="B78" s="9" t="s">
        <v>636</v>
      </c>
      <c r="C78" s="9" t="s">
        <v>637</v>
      </c>
      <c r="D78" s="9" t="s">
        <v>585</v>
      </c>
      <c r="E78" s="9" t="s">
        <v>586</v>
      </c>
      <c r="F78" s="9" t="s">
        <v>640</v>
      </c>
      <c r="G78" s="9" t="s">
        <v>636</v>
      </c>
      <c r="H78" s="9" t="s">
        <v>637</v>
      </c>
      <c r="I78" s="9" t="s">
        <v>497</v>
      </c>
      <c r="J78" s="9" t="s">
        <v>639</v>
      </c>
      <c r="K78" s="9" t="s">
        <v>499</v>
      </c>
      <c r="L78" s="9" t="s">
        <v>500</v>
      </c>
      <c r="M78" s="10" t="s">
        <v>26</v>
      </c>
      <c r="N78" s="11"/>
      <c r="O78" s="6"/>
      <c r="P78" s="13">
        <v>650</v>
      </c>
      <c r="Q78" s="14">
        <f t="shared" si="2"/>
        <v>0</v>
      </c>
      <c r="R78" s="14"/>
      <c r="S78" s="14"/>
      <c r="T78" s="15"/>
      <c r="U78" s="16"/>
      <c r="V78" s="13" t="e">
        <f xml:space="preserve"> IF(Q78&gt;-1, IF(OR(NOT(ISERROR( SEARCH("-",#REF!))), NOT(ISERROR(SEARCH("-", IF(ISBLANK(T78),0,T78))))),FIXED(FIXED( IF(NOT(ISERROR( SEARCH("-",#REF!))), TRIM(LEFT(#REF!, SEARCH("-",#REF!, 1)-1)),#REF!), 2, FALSE) - FIXED(IF(NOT(ISERROR(SEARCH("-", IF(ISBLANK(T78),0,T78)))), TRIM(LEFT(IF(ISBLANK(T78),0,T78), SEARCH("-", IF(ISBLANK(T78),0,T78), 1)-1)), IF(ISBLANK(T78),0,T78)), 2, FALSE), 2, FALSE)&amp;" - "&amp;FIXED(FIXED( IF(NOT(ISERROR( SEARCH("-",#REF!))), TRIM(RIGHT(#REF!, SEARCH("-",#REF!, 1)-1)),#REF!), 2, FALSE) - FIXED(IF(NOT(ISERROR(SEARCH("-", IF(ISBLANK(T78),0,T78)))), TRIM(RIGHT(IF(ISBLANK(T78),0,T78), SEARCH("-", IF(ISBLANK(T78),0,T78), 1)-1)), IF(ISBLANK(T78),0,T78)), 2, FALSE), 2, FALSE),FIXED(#REF!-IF(ISBLANK(T78),0,T78), 2, FALSE)),#REF!)</f>
        <v>#REF!</v>
      </c>
      <c r="W78" s="13" t="e">
        <f>SUM(O78*#REF!,N78*#REF!)*(1-U78)</f>
        <v>#REF!</v>
      </c>
      <c r="X78" s="13" t="e">
        <f>SUM(O78*#REF!,N78*#REF!)</f>
        <v>#REF!</v>
      </c>
    </row>
    <row r="79" spans="1:24" ht="57.75" customHeight="1" x14ac:dyDescent="0.2">
      <c r="A79" s="7"/>
      <c r="B79" s="9" t="s">
        <v>649</v>
      </c>
      <c r="C79" s="9" t="s">
        <v>650</v>
      </c>
      <c r="D79" s="9" t="s">
        <v>412</v>
      </c>
      <c r="E79" s="9" t="s">
        <v>413</v>
      </c>
      <c r="F79" s="9" t="s">
        <v>651</v>
      </c>
      <c r="G79" s="9" t="s">
        <v>649</v>
      </c>
      <c r="H79" s="9" t="s">
        <v>650</v>
      </c>
      <c r="I79" s="9" t="s">
        <v>497</v>
      </c>
      <c r="J79" s="9" t="s">
        <v>639</v>
      </c>
      <c r="K79" s="9" t="s">
        <v>499</v>
      </c>
      <c r="L79" s="9" t="s">
        <v>500</v>
      </c>
      <c r="M79" s="10" t="s">
        <v>26</v>
      </c>
      <c r="N79" s="11"/>
      <c r="O79" s="6"/>
      <c r="P79" s="13">
        <v>1950</v>
      </c>
      <c r="Q79" s="14">
        <f t="shared" si="2"/>
        <v>0</v>
      </c>
      <c r="R79" s="14"/>
      <c r="S79" s="14"/>
      <c r="T79" s="15"/>
      <c r="U79" s="16"/>
      <c r="V79" s="13" t="e">
        <f xml:space="preserve"> IF(Q79&gt;-1, IF(OR(NOT(ISERROR( SEARCH("-",#REF!))), NOT(ISERROR(SEARCH("-", IF(ISBLANK(T79),0,T79))))),FIXED(FIXED( IF(NOT(ISERROR( SEARCH("-",#REF!))), TRIM(LEFT(#REF!, SEARCH("-",#REF!, 1)-1)),#REF!), 2, FALSE) - FIXED(IF(NOT(ISERROR(SEARCH("-", IF(ISBLANK(T79),0,T79)))), TRIM(LEFT(IF(ISBLANK(T79),0,T79), SEARCH("-", IF(ISBLANK(T79),0,T79), 1)-1)), IF(ISBLANK(T79),0,T79)), 2, FALSE), 2, FALSE)&amp;" - "&amp;FIXED(FIXED( IF(NOT(ISERROR( SEARCH("-",#REF!))), TRIM(RIGHT(#REF!, SEARCH("-",#REF!, 1)-1)),#REF!), 2, FALSE) - FIXED(IF(NOT(ISERROR(SEARCH("-", IF(ISBLANK(T79),0,T79)))), TRIM(RIGHT(IF(ISBLANK(T79),0,T79), SEARCH("-", IF(ISBLANK(T79),0,T79), 1)-1)), IF(ISBLANK(T79),0,T79)), 2, FALSE), 2, FALSE),FIXED(#REF!-IF(ISBLANK(T79),0,T79), 2, FALSE)),#REF!)</f>
        <v>#REF!</v>
      </c>
      <c r="W79" s="13" t="e">
        <f>SUM(O79*#REF!,N79*#REF!)*(1-U79)</f>
        <v>#REF!</v>
      </c>
      <c r="X79" s="13" t="e">
        <f>SUM(O79*#REF!,N79*#REF!)</f>
        <v>#REF!</v>
      </c>
    </row>
    <row r="80" spans="1:24" ht="57.75" customHeight="1" x14ac:dyDescent="0.2">
      <c r="A80" s="7"/>
      <c r="B80" s="9" t="s">
        <v>649</v>
      </c>
      <c r="C80" s="9" t="s">
        <v>650</v>
      </c>
      <c r="D80" s="9" t="s">
        <v>585</v>
      </c>
      <c r="E80" s="9" t="s">
        <v>586</v>
      </c>
      <c r="F80" s="9" t="s">
        <v>652</v>
      </c>
      <c r="G80" s="9" t="s">
        <v>649</v>
      </c>
      <c r="H80" s="9" t="s">
        <v>650</v>
      </c>
      <c r="I80" s="9" t="s">
        <v>497</v>
      </c>
      <c r="J80" s="9" t="s">
        <v>639</v>
      </c>
      <c r="K80" s="9" t="s">
        <v>499</v>
      </c>
      <c r="L80" s="9" t="s">
        <v>500</v>
      </c>
      <c r="M80" s="10" t="s">
        <v>26</v>
      </c>
      <c r="N80" s="11"/>
      <c r="O80" s="6"/>
      <c r="P80" s="13">
        <v>1950</v>
      </c>
      <c r="Q80" s="14">
        <f t="shared" si="2"/>
        <v>0</v>
      </c>
      <c r="R80" s="14"/>
      <c r="S80" s="14"/>
      <c r="T80" s="15"/>
      <c r="U80" s="16"/>
      <c r="V80" s="13" t="e">
        <f xml:space="preserve"> IF(Q80&gt;-1, IF(OR(NOT(ISERROR( SEARCH("-",#REF!))), NOT(ISERROR(SEARCH("-", IF(ISBLANK(T80),0,T80))))),FIXED(FIXED( IF(NOT(ISERROR( SEARCH("-",#REF!))), TRIM(LEFT(#REF!, SEARCH("-",#REF!, 1)-1)),#REF!), 2, FALSE) - FIXED(IF(NOT(ISERROR(SEARCH("-", IF(ISBLANK(T80),0,T80)))), TRIM(LEFT(IF(ISBLANK(T80),0,T80), SEARCH("-", IF(ISBLANK(T80),0,T80), 1)-1)), IF(ISBLANK(T80),0,T80)), 2, FALSE), 2, FALSE)&amp;" - "&amp;FIXED(FIXED( IF(NOT(ISERROR( SEARCH("-",#REF!))), TRIM(RIGHT(#REF!, SEARCH("-",#REF!, 1)-1)),#REF!), 2, FALSE) - FIXED(IF(NOT(ISERROR(SEARCH("-", IF(ISBLANK(T80),0,T80)))), TRIM(RIGHT(IF(ISBLANK(T80),0,T80), SEARCH("-", IF(ISBLANK(T80),0,T80), 1)-1)), IF(ISBLANK(T80),0,T80)), 2, FALSE), 2, FALSE),FIXED(#REF!-IF(ISBLANK(T80),0,T80), 2, FALSE)),#REF!)</f>
        <v>#REF!</v>
      </c>
      <c r="W80" s="13" t="e">
        <f>SUM(O80*#REF!,N80*#REF!)*(1-U80)</f>
        <v>#REF!</v>
      </c>
      <c r="X80" s="13" t="e">
        <f>SUM(O80*#REF!,N80*#REF!)</f>
        <v>#REF!</v>
      </c>
    </row>
    <row r="81" spans="1:24" ht="57.75" customHeight="1" x14ac:dyDescent="0.2">
      <c r="A81" s="7"/>
      <c r="B81" s="9" t="s">
        <v>663</v>
      </c>
      <c r="C81" s="9" t="s">
        <v>664</v>
      </c>
      <c r="D81" s="9" t="s">
        <v>60</v>
      </c>
      <c r="E81" s="9" t="s">
        <v>61</v>
      </c>
      <c r="F81" s="9" t="s">
        <v>665</v>
      </c>
      <c r="G81" s="9" t="s">
        <v>663</v>
      </c>
      <c r="H81" s="9" t="s">
        <v>664</v>
      </c>
      <c r="I81" s="9" t="s">
        <v>563</v>
      </c>
      <c r="J81" s="9" t="s">
        <v>564</v>
      </c>
      <c r="K81" s="9" t="s">
        <v>499</v>
      </c>
      <c r="L81" s="9" t="s">
        <v>500</v>
      </c>
      <c r="M81" s="10" t="s">
        <v>26</v>
      </c>
      <c r="N81" s="11"/>
      <c r="O81" s="6"/>
      <c r="P81" s="13">
        <v>420</v>
      </c>
      <c r="Q81" s="14">
        <f t="shared" si="2"/>
        <v>0</v>
      </c>
      <c r="R81" s="14"/>
      <c r="S81" s="14"/>
      <c r="T81" s="15"/>
      <c r="U81" s="16"/>
      <c r="V81" s="13" t="e">
        <f xml:space="preserve"> IF(Q81&gt;-1, IF(OR(NOT(ISERROR( SEARCH("-",#REF!))), NOT(ISERROR(SEARCH("-", IF(ISBLANK(T81),0,T81))))),FIXED(FIXED( IF(NOT(ISERROR( SEARCH("-",#REF!))), TRIM(LEFT(#REF!, SEARCH("-",#REF!, 1)-1)),#REF!), 2, FALSE) - FIXED(IF(NOT(ISERROR(SEARCH("-", IF(ISBLANK(T81),0,T81)))), TRIM(LEFT(IF(ISBLANK(T81),0,T81), SEARCH("-", IF(ISBLANK(T81),0,T81), 1)-1)), IF(ISBLANK(T81),0,T81)), 2, FALSE), 2, FALSE)&amp;" - "&amp;FIXED(FIXED( IF(NOT(ISERROR( SEARCH("-",#REF!))), TRIM(RIGHT(#REF!, SEARCH("-",#REF!, 1)-1)),#REF!), 2, FALSE) - FIXED(IF(NOT(ISERROR(SEARCH("-", IF(ISBLANK(T81),0,T81)))), TRIM(RIGHT(IF(ISBLANK(T81),0,T81), SEARCH("-", IF(ISBLANK(T81),0,T81), 1)-1)), IF(ISBLANK(T81),0,T81)), 2, FALSE), 2, FALSE),FIXED(#REF!-IF(ISBLANK(T81),0,T81), 2, FALSE)),#REF!)</f>
        <v>#REF!</v>
      </c>
      <c r="W81" s="13" t="e">
        <f>SUM(O81*#REF!,N81*#REF!)*(1-U81)</f>
        <v>#REF!</v>
      </c>
      <c r="X81" s="13" t="e">
        <f>SUM(O81*#REF!,N81*#REF!)</f>
        <v>#REF!</v>
      </c>
    </row>
    <row r="82" spans="1:24" ht="57.75" customHeight="1" x14ac:dyDescent="0.2">
      <c r="A82" s="7"/>
      <c r="B82" s="9" t="s">
        <v>663</v>
      </c>
      <c r="C82" s="9" t="s">
        <v>664</v>
      </c>
      <c r="D82" s="9" t="s">
        <v>403</v>
      </c>
      <c r="E82" s="9" t="s">
        <v>404</v>
      </c>
      <c r="F82" s="9" t="s">
        <v>666</v>
      </c>
      <c r="G82" s="9" t="s">
        <v>663</v>
      </c>
      <c r="H82" s="9" t="s">
        <v>664</v>
      </c>
      <c r="I82" s="9" t="s">
        <v>563</v>
      </c>
      <c r="J82" s="9" t="s">
        <v>564</v>
      </c>
      <c r="K82" s="9" t="s">
        <v>499</v>
      </c>
      <c r="L82" s="9" t="s">
        <v>500</v>
      </c>
      <c r="M82" s="10" t="s">
        <v>26</v>
      </c>
      <c r="N82" s="11"/>
      <c r="O82" s="6"/>
      <c r="P82" s="13">
        <v>420</v>
      </c>
      <c r="Q82" s="14">
        <f t="shared" si="2"/>
        <v>0</v>
      </c>
      <c r="R82" s="14"/>
      <c r="S82" s="14"/>
      <c r="T82" s="15"/>
      <c r="U82" s="16"/>
      <c r="V82" s="13" t="e">
        <f xml:space="preserve"> IF(Q82&gt;-1, IF(OR(NOT(ISERROR( SEARCH("-",#REF!))), NOT(ISERROR(SEARCH("-", IF(ISBLANK(T82),0,T82))))),FIXED(FIXED( IF(NOT(ISERROR( SEARCH("-",#REF!))), TRIM(LEFT(#REF!, SEARCH("-",#REF!, 1)-1)),#REF!), 2, FALSE) - FIXED(IF(NOT(ISERROR(SEARCH("-", IF(ISBLANK(T82),0,T82)))), TRIM(LEFT(IF(ISBLANK(T82),0,T82), SEARCH("-", IF(ISBLANK(T82),0,T82), 1)-1)), IF(ISBLANK(T82),0,T82)), 2, FALSE), 2, FALSE)&amp;" - "&amp;FIXED(FIXED( IF(NOT(ISERROR( SEARCH("-",#REF!))), TRIM(RIGHT(#REF!, SEARCH("-",#REF!, 1)-1)),#REF!), 2, FALSE) - FIXED(IF(NOT(ISERROR(SEARCH("-", IF(ISBLANK(T82),0,T82)))), TRIM(RIGHT(IF(ISBLANK(T82),0,T82), SEARCH("-", IF(ISBLANK(T82),0,T82), 1)-1)), IF(ISBLANK(T82),0,T82)), 2, FALSE), 2, FALSE),FIXED(#REF!-IF(ISBLANK(T82),0,T82), 2, FALSE)),#REF!)</f>
        <v>#REF!</v>
      </c>
      <c r="W82" s="13" t="e">
        <f>SUM(O82*#REF!,N82*#REF!)*(1-U82)</f>
        <v>#REF!</v>
      </c>
      <c r="X82" s="13" t="e">
        <f>SUM(O82*#REF!,N82*#REF!)</f>
        <v>#REF!</v>
      </c>
    </row>
    <row r="83" spans="1:24" ht="57.75" customHeight="1" x14ac:dyDescent="0.2">
      <c r="A83" s="7"/>
      <c r="B83" s="9" t="s">
        <v>663</v>
      </c>
      <c r="C83" s="9" t="s">
        <v>664</v>
      </c>
      <c r="D83" s="9" t="s">
        <v>585</v>
      </c>
      <c r="E83" s="9" t="s">
        <v>586</v>
      </c>
      <c r="F83" s="9" t="s">
        <v>667</v>
      </c>
      <c r="G83" s="9" t="s">
        <v>663</v>
      </c>
      <c r="H83" s="9" t="s">
        <v>664</v>
      </c>
      <c r="I83" s="9" t="s">
        <v>563</v>
      </c>
      <c r="J83" s="9" t="s">
        <v>564</v>
      </c>
      <c r="K83" s="9" t="s">
        <v>499</v>
      </c>
      <c r="L83" s="9" t="s">
        <v>500</v>
      </c>
      <c r="M83" s="10" t="s">
        <v>26</v>
      </c>
      <c r="N83" s="11"/>
      <c r="O83" s="6"/>
      <c r="P83" s="13">
        <v>420</v>
      </c>
      <c r="Q83" s="14">
        <f t="shared" si="2"/>
        <v>0</v>
      </c>
      <c r="R83" s="14"/>
      <c r="S83" s="14"/>
      <c r="T83" s="15"/>
      <c r="U83" s="16"/>
      <c r="V83" s="13" t="e">
        <f xml:space="preserve"> IF(Q83&gt;-1, IF(OR(NOT(ISERROR( SEARCH("-",#REF!))), NOT(ISERROR(SEARCH("-", IF(ISBLANK(T83),0,T83))))),FIXED(FIXED( IF(NOT(ISERROR( SEARCH("-",#REF!))), TRIM(LEFT(#REF!, SEARCH("-",#REF!, 1)-1)),#REF!), 2, FALSE) - FIXED(IF(NOT(ISERROR(SEARCH("-", IF(ISBLANK(T83),0,T83)))), TRIM(LEFT(IF(ISBLANK(T83),0,T83), SEARCH("-", IF(ISBLANK(T83),0,T83), 1)-1)), IF(ISBLANK(T83),0,T83)), 2, FALSE), 2, FALSE)&amp;" - "&amp;FIXED(FIXED( IF(NOT(ISERROR( SEARCH("-",#REF!))), TRIM(RIGHT(#REF!, SEARCH("-",#REF!, 1)-1)),#REF!), 2, FALSE) - FIXED(IF(NOT(ISERROR(SEARCH("-", IF(ISBLANK(T83),0,T83)))), TRIM(RIGHT(IF(ISBLANK(T83),0,T83), SEARCH("-", IF(ISBLANK(T83),0,T83), 1)-1)), IF(ISBLANK(T83),0,T83)), 2, FALSE), 2, FALSE),FIXED(#REF!-IF(ISBLANK(T83),0,T83), 2, FALSE)),#REF!)</f>
        <v>#REF!</v>
      </c>
      <c r="W83" s="13" t="e">
        <f>SUM(O83*#REF!,N83*#REF!)*(1-U83)</f>
        <v>#REF!</v>
      </c>
      <c r="X83" s="13" t="e">
        <f>SUM(O83*#REF!,N83*#REF!)</f>
        <v>#REF!</v>
      </c>
    </row>
    <row r="84" spans="1:24" ht="57.75" customHeight="1" x14ac:dyDescent="0.2">
      <c r="A84" s="7"/>
      <c r="B84" s="9" t="s">
        <v>658</v>
      </c>
      <c r="C84" s="9" t="s">
        <v>659</v>
      </c>
      <c r="D84" s="9" t="s">
        <v>60</v>
      </c>
      <c r="E84" s="9" t="s">
        <v>61</v>
      </c>
      <c r="F84" s="9" t="s">
        <v>660</v>
      </c>
      <c r="G84" s="9" t="s">
        <v>658</v>
      </c>
      <c r="H84" s="9" t="s">
        <v>659</v>
      </c>
      <c r="I84" s="9" t="s">
        <v>563</v>
      </c>
      <c r="J84" s="9" t="s">
        <v>564</v>
      </c>
      <c r="K84" s="9" t="s">
        <v>499</v>
      </c>
      <c r="L84" s="9" t="s">
        <v>500</v>
      </c>
      <c r="M84" s="10" t="s">
        <v>26</v>
      </c>
      <c r="N84" s="11"/>
      <c r="O84" s="6"/>
      <c r="P84" s="13">
        <v>290</v>
      </c>
      <c r="Q84" s="14">
        <f t="shared" si="2"/>
        <v>0</v>
      </c>
      <c r="R84" s="14"/>
      <c r="S84" s="14"/>
      <c r="T84" s="15"/>
      <c r="U84" s="16"/>
      <c r="V84" s="13" t="e">
        <f xml:space="preserve"> IF(Q84&gt;-1, IF(OR(NOT(ISERROR( SEARCH("-",#REF!))), NOT(ISERROR(SEARCH("-", IF(ISBLANK(T84),0,T84))))),FIXED(FIXED( IF(NOT(ISERROR( SEARCH("-",#REF!))), TRIM(LEFT(#REF!, SEARCH("-",#REF!, 1)-1)),#REF!), 2, FALSE) - FIXED(IF(NOT(ISERROR(SEARCH("-", IF(ISBLANK(T84),0,T84)))), TRIM(LEFT(IF(ISBLANK(T84),0,T84), SEARCH("-", IF(ISBLANK(T84),0,T84), 1)-1)), IF(ISBLANK(T84),0,T84)), 2, FALSE), 2, FALSE)&amp;" - "&amp;FIXED(FIXED( IF(NOT(ISERROR( SEARCH("-",#REF!))), TRIM(RIGHT(#REF!, SEARCH("-",#REF!, 1)-1)),#REF!), 2, FALSE) - FIXED(IF(NOT(ISERROR(SEARCH("-", IF(ISBLANK(T84),0,T84)))), TRIM(RIGHT(IF(ISBLANK(T84),0,T84), SEARCH("-", IF(ISBLANK(T84),0,T84), 1)-1)), IF(ISBLANK(T84),0,T84)), 2, FALSE), 2, FALSE),FIXED(#REF!-IF(ISBLANK(T84),0,T84), 2, FALSE)),#REF!)</f>
        <v>#REF!</v>
      </c>
      <c r="W84" s="13" t="e">
        <f>SUM(O84*#REF!,N84*#REF!)*(1-U84)</f>
        <v>#REF!</v>
      </c>
      <c r="X84" s="13" t="e">
        <f>SUM(O84*#REF!,N84*#REF!)</f>
        <v>#REF!</v>
      </c>
    </row>
    <row r="85" spans="1:24" ht="57.75" customHeight="1" x14ac:dyDescent="0.2">
      <c r="A85" s="7"/>
      <c r="B85" s="9" t="s">
        <v>658</v>
      </c>
      <c r="C85" s="9" t="s">
        <v>659</v>
      </c>
      <c r="D85" s="9" t="s">
        <v>403</v>
      </c>
      <c r="E85" s="9" t="s">
        <v>404</v>
      </c>
      <c r="F85" s="9" t="s">
        <v>661</v>
      </c>
      <c r="G85" s="9" t="s">
        <v>658</v>
      </c>
      <c r="H85" s="9" t="s">
        <v>659</v>
      </c>
      <c r="I85" s="9" t="s">
        <v>563</v>
      </c>
      <c r="J85" s="9" t="s">
        <v>564</v>
      </c>
      <c r="K85" s="9" t="s">
        <v>499</v>
      </c>
      <c r="L85" s="9" t="s">
        <v>500</v>
      </c>
      <c r="M85" s="10" t="s">
        <v>26</v>
      </c>
      <c r="N85" s="11"/>
      <c r="O85" s="6"/>
      <c r="P85" s="13">
        <v>290</v>
      </c>
      <c r="Q85" s="14">
        <f t="shared" si="2"/>
        <v>0</v>
      </c>
      <c r="R85" s="14"/>
      <c r="S85" s="14"/>
      <c r="T85" s="15"/>
      <c r="U85" s="16"/>
      <c r="V85" s="13" t="e">
        <f xml:space="preserve"> IF(Q85&gt;-1, IF(OR(NOT(ISERROR( SEARCH("-",#REF!))), NOT(ISERROR(SEARCH("-", IF(ISBLANK(T85),0,T85))))),FIXED(FIXED( IF(NOT(ISERROR( SEARCH("-",#REF!))), TRIM(LEFT(#REF!, SEARCH("-",#REF!, 1)-1)),#REF!), 2, FALSE) - FIXED(IF(NOT(ISERROR(SEARCH("-", IF(ISBLANK(T85),0,T85)))), TRIM(LEFT(IF(ISBLANK(T85),0,T85), SEARCH("-", IF(ISBLANK(T85),0,T85), 1)-1)), IF(ISBLANK(T85),0,T85)), 2, FALSE), 2, FALSE)&amp;" - "&amp;FIXED(FIXED( IF(NOT(ISERROR( SEARCH("-",#REF!))), TRIM(RIGHT(#REF!, SEARCH("-",#REF!, 1)-1)),#REF!), 2, FALSE) - FIXED(IF(NOT(ISERROR(SEARCH("-", IF(ISBLANK(T85),0,T85)))), TRIM(RIGHT(IF(ISBLANK(T85),0,T85), SEARCH("-", IF(ISBLANK(T85),0,T85), 1)-1)), IF(ISBLANK(T85),0,T85)), 2, FALSE), 2, FALSE),FIXED(#REF!-IF(ISBLANK(T85),0,T85), 2, FALSE)),#REF!)</f>
        <v>#REF!</v>
      </c>
      <c r="W85" s="13" t="e">
        <f>SUM(O85*#REF!,N85*#REF!)*(1-U85)</f>
        <v>#REF!</v>
      </c>
      <c r="X85" s="13" t="e">
        <f>SUM(O85*#REF!,N85*#REF!)</f>
        <v>#REF!</v>
      </c>
    </row>
    <row r="86" spans="1:24" ht="57.75" customHeight="1" x14ac:dyDescent="0.2">
      <c r="A86" s="7"/>
      <c r="B86" s="9" t="s">
        <v>658</v>
      </c>
      <c r="C86" s="9" t="s">
        <v>659</v>
      </c>
      <c r="D86" s="9" t="s">
        <v>585</v>
      </c>
      <c r="E86" s="9" t="s">
        <v>586</v>
      </c>
      <c r="F86" s="9" t="s">
        <v>662</v>
      </c>
      <c r="G86" s="9" t="s">
        <v>658</v>
      </c>
      <c r="H86" s="9" t="s">
        <v>659</v>
      </c>
      <c r="I86" s="9" t="s">
        <v>563</v>
      </c>
      <c r="J86" s="9" t="s">
        <v>564</v>
      </c>
      <c r="K86" s="9" t="s">
        <v>499</v>
      </c>
      <c r="L86" s="9" t="s">
        <v>500</v>
      </c>
      <c r="M86" s="10" t="s">
        <v>26</v>
      </c>
      <c r="N86" s="11"/>
      <c r="O86" s="6"/>
      <c r="P86" s="13">
        <v>290</v>
      </c>
      <c r="Q86" s="14">
        <f t="shared" si="2"/>
        <v>0</v>
      </c>
      <c r="R86" s="14"/>
      <c r="S86" s="14"/>
      <c r="T86" s="15"/>
      <c r="U86" s="16"/>
      <c r="V86" s="13" t="e">
        <f xml:space="preserve"> IF(Q86&gt;-1, IF(OR(NOT(ISERROR( SEARCH("-",#REF!))), NOT(ISERROR(SEARCH("-", IF(ISBLANK(T86),0,T86))))),FIXED(FIXED( IF(NOT(ISERROR( SEARCH("-",#REF!))), TRIM(LEFT(#REF!, SEARCH("-",#REF!, 1)-1)),#REF!), 2, FALSE) - FIXED(IF(NOT(ISERROR(SEARCH("-", IF(ISBLANK(T86),0,T86)))), TRIM(LEFT(IF(ISBLANK(T86),0,T86), SEARCH("-", IF(ISBLANK(T86),0,T86), 1)-1)), IF(ISBLANK(T86),0,T86)), 2, FALSE), 2, FALSE)&amp;" - "&amp;FIXED(FIXED( IF(NOT(ISERROR( SEARCH("-",#REF!))), TRIM(RIGHT(#REF!, SEARCH("-",#REF!, 1)-1)),#REF!), 2, FALSE) - FIXED(IF(NOT(ISERROR(SEARCH("-", IF(ISBLANK(T86),0,T86)))), TRIM(RIGHT(IF(ISBLANK(T86),0,T86), SEARCH("-", IF(ISBLANK(T86),0,T86), 1)-1)), IF(ISBLANK(T86),0,T86)), 2, FALSE), 2, FALSE),FIXED(#REF!-IF(ISBLANK(T86),0,T86), 2, FALSE)),#REF!)</f>
        <v>#REF!</v>
      </c>
      <c r="W86" s="13" t="e">
        <f>SUM(O86*#REF!,N86*#REF!)*(1-U86)</f>
        <v>#REF!</v>
      </c>
      <c r="X86" s="13" t="e">
        <f>SUM(O86*#REF!,N86*#REF!)</f>
        <v>#REF!</v>
      </c>
    </row>
    <row r="87" spans="1:24" ht="57.75" customHeight="1" x14ac:dyDescent="0.2">
      <c r="A87" s="7"/>
      <c r="B87" s="9" t="s">
        <v>653</v>
      </c>
      <c r="C87" s="9" t="s">
        <v>654</v>
      </c>
      <c r="D87" s="9" t="s">
        <v>60</v>
      </c>
      <c r="E87" s="9" t="s">
        <v>61</v>
      </c>
      <c r="F87" s="9" t="s">
        <v>655</v>
      </c>
      <c r="G87" s="9" t="s">
        <v>653</v>
      </c>
      <c r="H87" s="9" t="s">
        <v>654</v>
      </c>
      <c r="I87" s="9" t="s">
        <v>563</v>
      </c>
      <c r="J87" s="9" t="s">
        <v>564</v>
      </c>
      <c r="K87" s="9" t="s">
        <v>499</v>
      </c>
      <c r="L87" s="9" t="s">
        <v>500</v>
      </c>
      <c r="M87" s="10" t="s">
        <v>26</v>
      </c>
      <c r="N87" s="11"/>
      <c r="O87" s="6"/>
      <c r="P87" s="13">
        <v>710</v>
      </c>
      <c r="Q87" s="14">
        <f t="shared" si="2"/>
        <v>0</v>
      </c>
      <c r="R87" s="14"/>
      <c r="S87" s="14"/>
      <c r="T87" s="15"/>
      <c r="U87" s="16"/>
      <c r="V87" s="13" t="e">
        <f xml:space="preserve"> IF(Q87&gt;-1, IF(OR(NOT(ISERROR( SEARCH("-",#REF!))), NOT(ISERROR(SEARCH("-", IF(ISBLANK(T87),0,T87))))),FIXED(FIXED( IF(NOT(ISERROR( SEARCH("-",#REF!))), TRIM(LEFT(#REF!, SEARCH("-",#REF!, 1)-1)),#REF!), 2, FALSE) - FIXED(IF(NOT(ISERROR(SEARCH("-", IF(ISBLANK(T87),0,T87)))), TRIM(LEFT(IF(ISBLANK(T87),0,T87), SEARCH("-", IF(ISBLANK(T87),0,T87), 1)-1)), IF(ISBLANK(T87),0,T87)), 2, FALSE), 2, FALSE)&amp;" - "&amp;FIXED(FIXED( IF(NOT(ISERROR( SEARCH("-",#REF!))), TRIM(RIGHT(#REF!, SEARCH("-",#REF!, 1)-1)),#REF!), 2, FALSE) - FIXED(IF(NOT(ISERROR(SEARCH("-", IF(ISBLANK(T87),0,T87)))), TRIM(RIGHT(IF(ISBLANK(T87),0,T87), SEARCH("-", IF(ISBLANK(T87),0,T87), 1)-1)), IF(ISBLANK(T87),0,T87)), 2, FALSE), 2, FALSE),FIXED(#REF!-IF(ISBLANK(T87),0,T87), 2, FALSE)),#REF!)</f>
        <v>#REF!</v>
      </c>
      <c r="W87" s="13" t="e">
        <f>SUM(O87*#REF!,N87*#REF!)*(1-U87)</f>
        <v>#REF!</v>
      </c>
      <c r="X87" s="13" t="e">
        <f>SUM(O87*#REF!,N87*#REF!)</f>
        <v>#REF!</v>
      </c>
    </row>
    <row r="88" spans="1:24" ht="57.75" customHeight="1" x14ac:dyDescent="0.2">
      <c r="A88" s="7"/>
      <c r="B88" s="9" t="s">
        <v>653</v>
      </c>
      <c r="C88" s="9" t="s">
        <v>654</v>
      </c>
      <c r="D88" s="9" t="s">
        <v>403</v>
      </c>
      <c r="E88" s="9" t="s">
        <v>404</v>
      </c>
      <c r="F88" s="9" t="s">
        <v>656</v>
      </c>
      <c r="G88" s="9" t="s">
        <v>653</v>
      </c>
      <c r="H88" s="9" t="s">
        <v>654</v>
      </c>
      <c r="I88" s="9" t="s">
        <v>563</v>
      </c>
      <c r="J88" s="9" t="s">
        <v>564</v>
      </c>
      <c r="K88" s="9" t="s">
        <v>499</v>
      </c>
      <c r="L88" s="9" t="s">
        <v>500</v>
      </c>
      <c r="M88" s="10" t="s">
        <v>26</v>
      </c>
      <c r="N88" s="11"/>
      <c r="O88" s="6"/>
      <c r="P88" s="13">
        <v>710</v>
      </c>
      <c r="Q88" s="14">
        <f t="shared" si="2"/>
        <v>0</v>
      </c>
      <c r="R88" s="14"/>
      <c r="S88" s="14"/>
      <c r="T88" s="15"/>
      <c r="U88" s="16"/>
      <c r="V88" s="13" t="e">
        <f xml:space="preserve"> IF(Q88&gt;-1, IF(OR(NOT(ISERROR( SEARCH("-",#REF!))), NOT(ISERROR(SEARCH("-", IF(ISBLANK(T88),0,T88))))),FIXED(FIXED( IF(NOT(ISERROR( SEARCH("-",#REF!))), TRIM(LEFT(#REF!, SEARCH("-",#REF!, 1)-1)),#REF!), 2, FALSE) - FIXED(IF(NOT(ISERROR(SEARCH("-", IF(ISBLANK(T88),0,T88)))), TRIM(LEFT(IF(ISBLANK(T88),0,T88), SEARCH("-", IF(ISBLANK(T88),0,T88), 1)-1)), IF(ISBLANK(T88),0,T88)), 2, FALSE), 2, FALSE)&amp;" - "&amp;FIXED(FIXED( IF(NOT(ISERROR( SEARCH("-",#REF!))), TRIM(RIGHT(#REF!, SEARCH("-",#REF!, 1)-1)),#REF!), 2, FALSE) - FIXED(IF(NOT(ISERROR(SEARCH("-", IF(ISBLANK(T88),0,T88)))), TRIM(RIGHT(IF(ISBLANK(T88),0,T88), SEARCH("-", IF(ISBLANK(T88),0,T88), 1)-1)), IF(ISBLANK(T88),0,T88)), 2, FALSE), 2, FALSE),FIXED(#REF!-IF(ISBLANK(T88),0,T88), 2, FALSE)),#REF!)</f>
        <v>#REF!</v>
      </c>
      <c r="W88" s="13" t="e">
        <f>SUM(O88*#REF!,N88*#REF!)*(1-U88)</f>
        <v>#REF!</v>
      </c>
      <c r="X88" s="13" t="e">
        <f>SUM(O88*#REF!,N88*#REF!)</f>
        <v>#REF!</v>
      </c>
    </row>
    <row r="89" spans="1:24" ht="57.75" customHeight="1" x14ac:dyDescent="0.2">
      <c r="A89" s="7"/>
      <c r="B89" s="9" t="s">
        <v>653</v>
      </c>
      <c r="C89" s="9" t="s">
        <v>654</v>
      </c>
      <c r="D89" s="9" t="s">
        <v>585</v>
      </c>
      <c r="E89" s="9" t="s">
        <v>586</v>
      </c>
      <c r="F89" s="9" t="s">
        <v>657</v>
      </c>
      <c r="G89" s="9" t="s">
        <v>653</v>
      </c>
      <c r="H89" s="9" t="s">
        <v>654</v>
      </c>
      <c r="I89" s="9" t="s">
        <v>563</v>
      </c>
      <c r="J89" s="9" t="s">
        <v>564</v>
      </c>
      <c r="K89" s="9" t="s">
        <v>499</v>
      </c>
      <c r="L89" s="9" t="s">
        <v>500</v>
      </c>
      <c r="M89" s="10" t="s">
        <v>26</v>
      </c>
      <c r="N89" s="11"/>
      <c r="O89" s="6"/>
      <c r="P89" s="13">
        <v>710</v>
      </c>
      <c r="Q89" s="14">
        <f t="shared" si="2"/>
        <v>0</v>
      </c>
      <c r="R89" s="14"/>
      <c r="S89" s="14"/>
      <c r="T89" s="15"/>
      <c r="U89" s="16"/>
      <c r="V89" s="13" t="e">
        <f xml:space="preserve"> IF(Q89&gt;-1, IF(OR(NOT(ISERROR( SEARCH("-",#REF!))), NOT(ISERROR(SEARCH("-", IF(ISBLANK(T89),0,T89))))),FIXED(FIXED( IF(NOT(ISERROR( SEARCH("-",#REF!))), TRIM(LEFT(#REF!, SEARCH("-",#REF!, 1)-1)),#REF!), 2, FALSE) - FIXED(IF(NOT(ISERROR(SEARCH("-", IF(ISBLANK(T89),0,T89)))), TRIM(LEFT(IF(ISBLANK(T89),0,T89), SEARCH("-", IF(ISBLANK(T89),0,T89), 1)-1)), IF(ISBLANK(T89),0,T89)), 2, FALSE), 2, FALSE)&amp;" - "&amp;FIXED(FIXED( IF(NOT(ISERROR( SEARCH("-",#REF!))), TRIM(RIGHT(#REF!, SEARCH("-",#REF!, 1)-1)),#REF!), 2, FALSE) - FIXED(IF(NOT(ISERROR(SEARCH("-", IF(ISBLANK(T89),0,T89)))), TRIM(RIGHT(IF(ISBLANK(T89),0,T89), SEARCH("-", IF(ISBLANK(T89),0,T89), 1)-1)), IF(ISBLANK(T89),0,T89)), 2, FALSE), 2, FALSE),FIXED(#REF!-IF(ISBLANK(T89),0,T89), 2, FALSE)),#REF!)</f>
        <v>#REF!</v>
      </c>
      <c r="W89" s="13" t="e">
        <f>SUM(O89*#REF!,N89*#REF!)*(1-U89)</f>
        <v>#REF!</v>
      </c>
      <c r="X89" s="13" t="e">
        <f>SUM(O89*#REF!,N89*#REF!)</f>
        <v>#REF!</v>
      </c>
    </row>
    <row r="90" spans="1:24" ht="57.75" customHeight="1" x14ac:dyDescent="0.2">
      <c r="A90" s="7"/>
      <c r="B90" s="9" t="s">
        <v>674</v>
      </c>
      <c r="C90" s="9" t="s">
        <v>675</v>
      </c>
      <c r="D90" s="9" t="s">
        <v>242</v>
      </c>
      <c r="E90" s="9" t="s">
        <v>243</v>
      </c>
      <c r="F90" s="9" t="s">
        <v>676</v>
      </c>
      <c r="G90" s="9" t="s">
        <v>674</v>
      </c>
      <c r="H90" s="9" t="s">
        <v>675</v>
      </c>
      <c r="I90" s="9" t="s">
        <v>677</v>
      </c>
      <c r="J90" s="9" t="s">
        <v>52</v>
      </c>
      <c r="K90" s="9" t="s">
        <v>499</v>
      </c>
      <c r="L90" s="9" t="s">
        <v>500</v>
      </c>
      <c r="M90" s="10" t="s">
        <v>26</v>
      </c>
      <c r="N90" s="11"/>
      <c r="O90" s="6"/>
      <c r="P90" s="13">
        <v>210</v>
      </c>
      <c r="Q90" s="14">
        <f t="shared" si="2"/>
        <v>0</v>
      </c>
      <c r="R90" s="14"/>
      <c r="S90" s="14"/>
      <c r="T90" s="15"/>
      <c r="U90" s="16"/>
      <c r="V90" s="13" t="e">
        <f xml:space="preserve"> IF(Q90&gt;-1, IF(OR(NOT(ISERROR( SEARCH("-",#REF!))), NOT(ISERROR(SEARCH("-", IF(ISBLANK(T90),0,T90))))),FIXED(FIXED( IF(NOT(ISERROR( SEARCH("-",#REF!))), TRIM(LEFT(#REF!, SEARCH("-",#REF!, 1)-1)),#REF!), 2, FALSE) - FIXED(IF(NOT(ISERROR(SEARCH("-", IF(ISBLANK(T90),0,T90)))), TRIM(LEFT(IF(ISBLANK(T90),0,T90), SEARCH("-", IF(ISBLANK(T90),0,T90), 1)-1)), IF(ISBLANK(T90),0,T90)), 2, FALSE), 2, FALSE)&amp;" - "&amp;FIXED(FIXED( IF(NOT(ISERROR( SEARCH("-",#REF!))), TRIM(RIGHT(#REF!, SEARCH("-",#REF!, 1)-1)),#REF!), 2, FALSE) - FIXED(IF(NOT(ISERROR(SEARCH("-", IF(ISBLANK(T90),0,T90)))), TRIM(RIGHT(IF(ISBLANK(T90),0,T90), SEARCH("-", IF(ISBLANK(T90),0,T90), 1)-1)), IF(ISBLANK(T90),0,T90)), 2, FALSE), 2, FALSE),FIXED(#REF!-IF(ISBLANK(T90),0,T90), 2, FALSE)),#REF!)</f>
        <v>#REF!</v>
      </c>
      <c r="W90" s="13" t="e">
        <f>SUM(O90*#REF!,N90*#REF!)*(1-U90)</f>
        <v>#REF!</v>
      </c>
      <c r="X90" s="13" t="e">
        <f>SUM(O90*#REF!,N90*#REF!)</f>
        <v>#REF!</v>
      </c>
    </row>
    <row r="91" spans="1:24" ht="57.75" customHeight="1" x14ac:dyDescent="0.2">
      <c r="A91" s="7"/>
      <c r="B91" s="9" t="s">
        <v>674</v>
      </c>
      <c r="C91" s="9" t="s">
        <v>675</v>
      </c>
      <c r="D91" s="9" t="s">
        <v>494</v>
      </c>
      <c r="E91" s="9" t="s">
        <v>495</v>
      </c>
      <c r="F91" s="9" t="s">
        <v>678</v>
      </c>
      <c r="G91" s="9" t="s">
        <v>674</v>
      </c>
      <c r="H91" s="9" t="s">
        <v>675</v>
      </c>
      <c r="I91" s="9" t="s">
        <v>677</v>
      </c>
      <c r="J91" s="9" t="s">
        <v>52</v>
      </c>
      <c r="K91" s="9" t="s">
        <v>499</v>
      </c>
      <c r="L91" s="9" t="s">
        <v>500</v>
      </c>
      <c r="M91" s="10" t="s">
        <v>26</v>
      </c>
      <c r="N91" s="11"/>
      <c r="O91" s="6"/>
      <c r="P91" s="13">
        <v>210</v>
      </c>
      <c r="Q91" s="14">
        <f t="shared" si="2"/>
        <v>0</v>
      </c>
      <c r="R91" s="14"/>
      <c r="S91" s="14"/>
      <c r="T91" s="15"/>
      <c r="U91" s="16"/>
      <c r="V91" s="13" t="e">
        <f xml:space="preserve"> IF(Q91&gt;-1, IF(OR(NOT(ISERROR( SEARCH("-",#REF!))), NOT(ISERROR(SEARCH("-", IF(ISBLANK(T91),0,T91))))),FIXED(FIXED( IF(NOT(ISERROR( SEARCH("-",#REF!))), TRIM(LEFT(#REF!, SEARCH("-",#REF!, 1)-1)),#REF!), 2, FALSE) - FIXED(IF(NOT(ISERROR(SEARCH("-", IF(ISBLANK(T91),0,T91)))), TRIM(LEFT(IF(ISBLANK(T91),0,T91), SEARCH("-", IF(ISBLANK(T91),0,T91), 1)-1)), IF(ISBLANK(T91),0,T91)), 2, FALSE), 2, FALSE)&amp;" - "&amp;FIXED(FIXED( IF(NOT(ISERROR( SEARCH("-",#REF!))), TRIM(RIGHT(#REF!, SEARCH("-",#REF!, 1)-1)),#REF!), 2, FALSE) - FIXED(IF(NOT(ISERROR(SEARCH("-", IF(ISBLANK(T91),0,T91)))), TRIM(RIGHT(IF(ISBLANK(T91),0,T91), SEARCH("-", IF(ISBLANK(T91),0,T91), 1)-1)), IF(ISBLANK(T91),0,T91)), 2, FALSE), 2, FALSE),FIXED(#REF!-IF(ISBLANK(T91),0,T91), 2, FALSE)),#REF!)</f>
        <v>#REF!</v>
      </c>
      <c r="W91" s="13" t="e">
        <f>SUM(O91*#REF!,N91*#REF!)*(1-U91)</f>
        <v>#REF!</v>
      </c>
      <c r="X91" s="13" t="e">
        <f>SUM(O91*#REF!,N91*#REF!)</f>
        <v>#REF!</v>
      </c>
    </row>
    <row r="92" spans="1:24" ht="57.75" customHeight="1" x14ac:dyDescent="0.2">
      <c r="A92" s="7"/>
      <c r="B92" s="9" t="s">
        <v>674</v>
      </c>
      <c r="C92" s="9" t="s">
        <v>675</v>
      </c>
      <c r="D92" s="9" t="s">
        <v>128</v>
      </c>
      <c r="E92" s="9" t="s">
        <v>129</v>
      </c>
      <c r="F92" s="9" t="s">
        <v>679</v>
      </c>
      <c r="G92" s="9" t="s">
        <v>674</v>
      </c>
      <c r="H92" s="9" t="s">
        <v>675</v>
      </c>
      <c r="I92" s="9" t="s">
        <v>677</v>
      </c>
      <c r="J92" s="9" t="s">
        <v>52</v>
      </c>
      <c r="K92" s="9" t="s">
        <v>499</v>
      </c>
      <c r="L92" s="9" t="s">
        <v>500</v>
      </c>
      <c r="M92" s="10" t="s">
        <v>26</v>
      </c>
      <c r="N92" s="11"/>
      <c r="O92" s="6"/>
      <c r="P92" s="13">
        <v>210</v>
      </c>
      <c r="Q92" s="14">
        <f t="shared" si="2"/>
        <v>0</v>
      </c>
      <c r="R92" s="14"/>
      <c r="S92" s="14"/>
      <c r="T92" s="15"/>
      <c r="U92" s="16"/>
      <c r="V92" s="13" t="e">
        <f xml:space="preserve"> IF(Q92&gt;-1, IF(OR(NOT(ISERROR( SEARCH("-",#REF!))), NOT(ISERROR(SEARCH("-", IF(ISBLANK(T92),0,T92))))),FIXED(FIXED( IF(NOT(ISERROR( SEARCH("-",#REF!))), TRIM(LEFT(#REF!, SEARCH("-",#REF!, 1)-1)),#REF!), 2, FALSE) - FIXED(IF(NOT(ISERROR(SEARCH("-", IF(ISBLANK(T92),0,T92)))), TRIM(LEFT(IF(ISBLANK(T92),0,T92), SEARCH("-", IF(ISBLANK(T92),0,T92), 1)-1)), IF(ISBLANK(T92),0,T92)), 2, FALSE), 2, FALSE)&amp;" - "&amp;FIXED(FIXED( IF(NOT(ISERROR( SEARCH("-",#REF!))), TRIM(RIGHT(#REF!, SEARCH("-",#REF!, 1)-1)),#REF!), 2, FALSE) - FIXED(IF(NOT(ISERROR(SEARCH("-", IF(ISBLANK(T92),0,T92)))), TRIM(RIGHT(IF(ISBLANK(T92),0,T92), SEARCH("-", IF(ISBLANK(T92),0,T92), 1)-1)), IF(ISBLANK(T92),0,T92)), 2, FALSE), 2, FALSE),FIXED(#REF!-IF(ISBLANK(T92),0,T92), 2, FALSE)),#REF!)</f>
        <v>#REF!</v>
      </c>
      <c r="W92" s="13" t="e">
        <f>SUM(O92*#REF!,N92*#REF!)*(1-U92)</f>
        <v>#REF!</v>
      </c>
      <c r="X92" s="13" t="e">
        <f>SUM(O92*#REF!,N92*#REF!)</f>
        <v>#REF!</v>
      </c>
    </row>
    <row r="93" spans="1:24" ht="57.75" customHeight="1" x14ac:dyDescent="0.2">
      <c r="A93" s="7"/>
      <c r="B93" s="9" t="s">
        <v>674</v>
      </c>
      <c r="C93" s="9" t="s">
        <v>675</v>
      </c>
      <c r="D93" s="9" t="s">
        <v>48</v>
      </c>
      <c r="E93" s="9" t="s">
        <v>49</v>
      </c>
      <c r="F93" s="9" t="s">
        <v>680</v>
      </c>
      <c r="G93" s="9" t="s">
        <v>674</v>
      </c>
      <c r="H93" s="9" t="s">
        <v>675</v>
      </c>
      <c r="I93" s="9" t="s">
        <v>677</v>
      </c>
      <c r="J93" s="9" t="s">
        <v>52</v>
      </c>
      <c r="K93" s="9" t="s">
        <v>499</v>
      </c>
      <c r="L93" s="9" t="s">
        <v>500</v>
      </c>
      <c r="M93" s="10" t="s">
        <v>26</v>
      </c>
      <c r="N93" s="11"/>
      <c r="O93" s="6"/>
      <c r="P93" s="13">
        <v>210</v>
      </c>
      <c r="Q93" s="14">
        <f t="shared" si="2"/>
        <v>0</v>
      </c>
      <c r="R93" s="14"/>
      <c r="S93" s="14"/>
      <c r="T93" s="15"/>
      <c r="U93" s="16"/>
      <c r="V93" s="13" t="e">
        <f xml:space="preserve"> IF(Q93&gt;-1, IF(OR(NOT(ISERROR( SEARCH("-",#REF!))), NOT(ISERROR(SEARCH("-", IF(ISBLANK(T93),0,T93))))),FIXED(FIXED( IF(NOT(ISERROR( SEARCH("-",#REF!))), TRIM(LEFT(#REF!, SEARCH("-",#REF!, 1)-1)),#REF!), 2, FALSE) - FIXED(IF(NOT(ISERROR(SEARCH("-", IF(ISBLANK(T93),0,T93)))), TRIM(LEFT(IF(ISBLANK(T93),0,T93), SEARCH("-", IF(ISBLANK(T93),0,T93), 1)-1)), IF(ISBLANK(T93),0,T93)), 2, FALSE), 2, FALSE)&amp;" - "&amp;FIXED(FIXED( IF(NOT(ISERROR( SEARCH("-",#REF!))), TRIM(RIGHT(#REF!, SEARCH("-",#REF!, 1)-1)),#REF!), 2, FALSE) - FIXED(IF(NOT(ISERROR(SEARCH("-", IF(ISBLANK(T93),0,T93)))), TRIM(RIGHT(IF(ISBLANK(T93),0,T93), SEARCH("-", IF(ISBLANK(T93),0,T93), 1)-1)), IF(ISBLANK(T93),0,T93)), 2, FALSE), 2, FALSE),FIXED(#REF!-IF(ISBLANK(T93),0,T93), 2, FALSE)),#REF!)</f>
        <v>#REF!</v>
      </c>
      <c r="W93" s="13" t="e">
        <f>SUM(O93*#REF!,N93*#REF!)*(1-U93)</f>
        <v>#REF!</v>
      </c>
      <c r="X93" s="13" t="e">
        <f>SUM(O93*#REF!,N93*#REF!)</f>
        <v>#REF!</v>
      </c>
    </row>
    <row r="94" spans="1:24" ht="57.75" customHeight="1" x14ac:dyDescent="0.2">
      <c r="A94" s="7"/>
      <c r="B94" s="9" t="s">
        <v>681</v>
      </c>
      <c r="C94" s="9" t="s">
        <v>682</v>
      </c>
      <c r="D94" s="9" t="s">
        <v>242</v>
      </c>
      <c r="E94" s="9" t="s">
        <v>243</v>
      </c>
      <c r="F94" s="9" t="s">
        <v>683</v>
      </c>
      <c r="G94" s="9" t="s">
        <v>681</v>
      </c>
      <c r="H94" s="9" t="s">
        <v>682</v>
      </c>
      <c r="I94" s="9" t="s">
        <v>677</v>
      </c>
      <c r="J94" s="9" t="s">
        <v>52</v>
      </c>
      <c r="K94" s="9" t="s">
        <v>499</v>
      </c>
      <c r="L94" s="9" t="s">
        <v>500</v>
      </c>
      <c r="M94" s="10" t="s">
        <v>26</v>
      </c>
      <c r="N94" s="11"/>
      <c r="O94" s="6"/>
      <c r="P94" s="13">
        <v>310</v>
      </c>
      <c r="Q94" s="14">
        <f t="shared" si="2"/>
        <v>0</v>
      </c>
      <c r="R94" s="14"/>
      <c r="S94" s="14"/>
      <c r="T94" s="15"/>
      <c r="U94" s="16"/>
      <c r="V94" s="13" t="e">
        <f xml:space="preserve"> IF(Q94&gt;-1, IF(OR(NOT(ISERROR( SEARCH("-",#REF!))), NOT(ISERROR(SEARCH("-", IF(ISBLANK(T94),0,T94))))),FIXED(FIXED( IF(NOT(ISERROR( SEARCH("-",#REF!))), TRIM(LEFT(#REF!, SEARCH("-",#REF!, 1)-1)),#REF!), 2, FALSE) - FIXED(IF(NOT(ISERROR(SEARCH("-", IF(ISBLANK(T94),0,T94)))), TRIM(LEFT(IF(ISBLANK(T94),0,T94), SEARCH("-", IF(ISBLANK(T94),0,T94), 1)-1)), IF(ISBLANK(T94),0,T94)), 2, FALSE), 2, FALSE)&amp;" - "&amp;FIXED(FIXED( IF(NOT(ISERROR( SEARCH("-",#REF!))), TRIM(RIGHT(#REF!, SEARCH("-",#REF!, 1)-1)),#REF!), 2, FALSE) - FIXED(IF(NOT(ISERROR(SEARCH("-", IF(ISBLANK(T94),0,T94)))), TRIM(RIGHT(IF(ISBLANK(T94),0,T94), SEARCH("-", IF(ISBLANK(T94),0,T94), 1)-1)), IF(ISBLANK(T94),0,T94)), 2, FALSE), 2, FALSE),FIXED(#REF!-IF(ISBLANK(T94),0,T94), 2, FALSE)),#REF!)</f>
        <v>#REF!</v>
      </c>
      <c r="W94" s="13" t="e">
        <f>SUM(O94*#REF!,N94*#REF!)*(1-U94)</f>
        <v>#REF!</v>
      </c>
      <c r="X94" s="13" t="e">
        <f>SUM(O94*#REF!,N94*#REF!)</f>
        <v>#REF!</v>
      </c>
    </row>
    <row r="95" spans="1:24" ht="57.75" customHeight="1" x14ac:dyDescent="0.2">
      <c r="A95" s="7"/>
      <c r="B95" s="9" t="s">
        <v>681</v>
      </c>
      <c r="C95" s="9" t="s">
        <v>682</v>
      </c>
      <c r="D95" s="9" t="s">
        <v>494</v>
      </c>
      <c r="E95" s="9" t="s">
        <v>495</v>
      </c>
      <c r="F95" s="9" t="s">
        <v>684</v>
      </c>
      <c r="G95" s="9" t="s">
        <v>681</v>
      </c>
      <c r="H95" s="9" t="s">
        <v>682</v>
      </c>
      <c r="I95" s="9" t="s">
        <v>677</v>
      </c>
      <c r="J95" s="9" t="s">
        <v>52</v>
      </c>
      <c r="K95" s="9" t="s">
        <v>499</v>
      </c>
      <c r="L95" s="9" t="s">
        <v>500</v>
      </c>
      <c r="M95" s="10" t="s">
        <v>26</v>
      </c>
      <c r="N95" s="11"/>
      <c r="O95" s="6"/>
      <c r="P95" s="13">
        <v>310</v>
      </c>
      <c r="Q95" s="14">
        <f t="shared" si="2"/>
        <v>0</v>
      </c>
      <c r="R95" s="14"/>
      <c r="S95" s="14"/>
      <c r="T95" s="15"/>
      <c r="U95" s="16"/>
      <c r="V95" s="13" t="e">
        <f xml:space="preserve"> IF(Q95&gt;-1, IF(OR(NOT(ISERROR( SEARCH("-",#REF!))), NOT(ISERROR(SEARCH("-", IF(ISBLANK(T95),0,T95))))),FIXED(FIXED( IF(NOT(ISERROR( SEARCH("-",#REF!))), TRIM(LEFT(#REF!, SEARCH("-",#REF!, 1)-1)),#REF!), 2, FALSE) - FIXED(IF(NOT(ISERROR(SEARCH("-", IF(ISBLANK(T95),0,T95)))), TRIM(LEFT(IF(ISBLANK(T95),0,T95), SEARCH("-", IF(ISBLANK(T95),0,T95), 1)-1)), IF(ISBLANK(T95),0,T95)), 2, FALSE), 2, FALSE)&amp;" - "&amp;FIXED(FIXED( IF(NOT(ISERROR( SEARCH("-",#REF!))), TRIM(RIGHT(#REF!, SEARCH("-",#REF!, 1)-1)),#REF!), 2, FALSE) - FIXED(IF(NOT(ISERROR(SEARCH("-", IF(ISBLANK(T95),0,T95)))), TRIM(RIGHT(IF(ISBLANK(T95),0,T95), SEARCH("-", IF(ISBLANK(T95),0,T95), 1)-1)), IF(ISBLANK(T95),0,T95)), 2, FALSE), 2, FALSE),FIXED(#REF!-IF(ISBLANK(T95),0,T95), 2, FALSE)),#REF!)</f>
        <v>#REF!</v>
      </c>
      <c r="W95" s="13" t="e">
        <f>SUM(O95*#REF!,N95*#REF!)*(1-U95)</f>
        <v>#REF!</v>
      </c>
      <c r="X95" s="13" t="e">
        <f>SUM(O95*#REF!,N95*#REF!)</f>
        <v>#REF!</v>
      </c>
    </row>
    <row r="96" spans="1:24" ht="57.75" customHeight="1" x14ac:dyDescent="0.2">
      <c r="A96" s="7"/>
      <c r="B96" s="9" t="s">
        <v>681</v>
      </c>
      <c r="C96" s="9" t="s">
        <v>682</v>
      </c>
      <c r="D96" s="9" t="s">
        <v>128</v>
      </c>
      <c r="E96" s="9" t="s">
        <v>129</v>
      </c>
      <c r="F96" s="9" t="s">
        <v>685</v>
      </c>
      <c r="G96" s="9" t="s">
        <v>681</v>
      </c>
      <c r="H96" s="9" t="s">
        <v>682</v>
      </c>
      <c r="I96" s="9" t="s">
        <v>677</v>
      </c>
      <c r="J96" s="9" t="s">
        <v>52</v>
      </c>
      <c r="K96" s="9" t="s">
        <v>499</v>
      </c>
      <c r="L96" s="9" t="s">
        <v>500</v>
      </c>
      <c r="M96" s="10" t="s">
        <v>26</v>
      </c>
      <c r="N96" s="11"/>
      <c r="O96" s="6"/>
      <c r="P96" s="13">
        <v>310</v>
      </c>
      <c r="Q96" s="14">
        <f t="shared" si="2"/>
        <v>0</v>
      </c>
      <c r="R96" s="14"/>
      <c r="S96" s="14"/>
      <c r="T96" s="15"/>
      <c r="U96" s="16"/>
      <c r="V96" s="13" t="e">
        <f xml:space="preserve"> IF(Q96&gt;-1, IF(OR(NOT(ISERROR( SEARCH("-",#REF!))), NOT(ISERROR(SEARCH("-", IF(ISBLANK(T96),0,T96))))),FIXED(FIXED( IF(NOT(ISERROR( SEARCH("-",#REF!))), TRIM(LEFT(#REF!, SEARCH("-",#REF!, 1)-1)),#REF!), 2, FALSE) - FIXED(IF(NOT(ISERROR(SEARCH("-", IF(ISBLANK(T96),0,T96)))), TRIM(LEFT(IF(ISBLANK(T96),0,T96), SEARCH("-", IF(ISBLANK(T96),0,T96), 1)-1)), IF(ISBLANK(T96),0,T96)), 2, FALSE), 2, FALSE)&amp;" - "&amp;FIXED(FIXED( IF(NOT(ISERROR( SEARCH("-",#REF!))), TRIM(RIGHT(#REF!, SEARCH("-",#REF!, 1)-1)),#REF!), 2, FALSE) - FIXED(IF(NOT(ISERROR(SEARCH("-", IF(ISBLANK(T96),0,T96)))), TRIM(RIGHT(IF(ISBLANK(T96),0,T96), SEARCH("-", IF(ISBLANK(T96),0,T96), 1)-1)), IF(ISBLANK(T96),0,T96)), 2, FALSE), 2, FALSE),FIXED(#REF!-IF(ISBLANK(T96),0,T96), 2, FALSE)),#REF!)</f>
        <v>#REF!</v>
      </c>
      <c r="W96" s="13" t="e">
        <f>SUM(O96*#REF!,N96*#REF!)*(1-U96)</f>
        <v>#REF!</v>
      </c>
      <c r="X96" s="13" t="e">
        <f>SUM(O96*#REF!,N96*#REF!)</f>
        <v>#REF!</v>
      </c>
    </row>
    <row r="97" spans="1:24" ht="57.75" customHeight="1" x14ac:dyDescent="0.2">
      <c r="A97" s="7"/>
      <c r="B97" s="9" t="s">
        <v>681</v>
      </c>
      <c r="C97" s="9" t="s">
        <v>682</v>
      </c>
      <c r="D97" s="9" t="s">
        <v>48</v>
      </c>
      <c r="E97" s="9" t="s">
        <v>49</v>
      </c>
      <c r="F97" s="9" t="s">
        <v>686</v>
      </c>
      <c r="G97" s="9" t="s">
        <v>681</v>
      </c>
      <c r="H97" s="9" t="s">
        <v>682</v>
      </c>
      <c r="I97" s="9" t="s">
        <v>677</v>
      </c>
      <c r="J97" s="9" t="s">
        <v>52</v>
      </c>
      <c r="K97" s="9" t="s">
        <v>499</v>
      </c>
      <c r="L97" s="9" t="s">
        <v>500</v>
      </c>
      <c r="M97" s="10" t="s">
        <v>26</v>
      </c>
      <c r="N97" s="11"/>
      <c r="O97" s="6"/>
      <c r="P97" s="13">
        <v>310</v>
      </c>
      <c r="Q97" s="14">
        <f t="shared" si="2"/>
        <v>0</v>
      </c>
      <c r="R97" s="14"/>
      <c r="S97" s="14"/>
      <c r="T97" s="15"/>
      <c r="U97" s="16"/>
      <c r="V97" s="13" t="e">
        <f xml:space="preserve"> IF(Q97&gt;-1, IF(OR(NOT(ISERROR( SEARCH("-",#REF!))), NOT(ISERROR(SEARCH("-", IF(ISBLANK(T97),0,T97))))),FIXED(FIXED( IF(NOT(ISERROR( SEARCH("-",#REF!))), TRIM(LEFT(#REF!, SEARCH("-",#REF!, 1)-1)),#REF!), 2, FALSE) - FIXED(IF(NOT(ISERROR(SEARCH("-", IF(ISBLANK(T97),0,T97)))), TRIM(LEFT(IF(ISBLANK(T97),0,T97), SEARCH("-", IF(ISBLANK(T97),0,T97), 1)-1)), IF(ISBLANK(T97),0,T97)), 2, FALSE), 2, FALSE)&amp;" - "&amp;FIXED(FIXED( IF(NOT(ISERROR( SEARCH("-",#REF!))), TRIM(RIGHT(#REF!, SEARCH("-",#REF!, 1)-1)),#REF!), 2, FALSE) - FIXED(IF(NOT(ISERROR(SEARCH("-", IF(ISBLANK(T97),0,T97)))), TRIM(RIGHT(IF(ISBLANK(T97),0,T97), SEARCH("-", IF(ISBLANK(T97),0,T97), 1)-1)), IF(ISBLANK(T97),0,T97)), 2, FALSE), 2, FALSE),FIXED(#REF!-IF(ISBLANK(T97),0,T97), 2, FALSE)),#REF!)</f>
        <v>#REF!</v>
      </c>
      <c r="W97" s="13" t="e">
        <f>SUM(O97*#REF!,N97*#REF!)*(1-U97)</f>
        <v>#REF!</v>
      </c>
      <c r="X97" s="13" t="e">
        <f>SUM(O97*#REF!,N97*#REF!)</f>
        <v>#REF!</v>
      </c>
    </row>
    <row r="98" spans="1:24" ht="57.75" customHeight="1" x14ac:dyDescent="0.2">
      <c r="A98" s="7"/>
      <c r="B98" s="9" t="s">
        <v>668</v>
      </c>
      <c r="C98" s="9" t="s">
        <v>669</v>
      </c>
      <c r="D98" s="9" t="s">
        <v>242</v>
      </c>
      <c r="E98" s="9" t="s">
        <v>243</v>
      </c>
      <c r="F98" s="9" t="s">
        <v>670</v>
      </c>
      <c r="G98" s="9" t="s">
        <v>668</v>
      </c>
      <c r="H98" s="9" t="s">
        <v>669</v>
      </c>
      <c r="I98" s="9" t="s">
        <v>497</v>
      </c>
      <c r="J98" s="9" t="s">
        <v>52</v>
      </c>
      <c r="K98" s="9" t="s">
        <v>499</v>
      </c>
      <c r="L98" s="9" t="s">
        <v>500</v>
      </c>
      <c r="M98" s="10" t="s">
        <v>26</v>
      </c>
      <c r="N98" s="11"/>
      <c r="O98" s="6"/>
      <c r="P98" s="13">
        <v>490</v>
      </c>
      <c r="Q98" s="14">
        <f t="shared" si="2"/>
        <v>0</v>
      </c>
      <c r="R98" s="14"/>
      <c r="S98" s="14"/>
      <c r="T98" s="15"/>
      <c r="U98" s="16"/>
      <c r="V98" s="13" t="e">
        <f xml:space="preserve"> IF(Q98&gt;-1, IF(OR(NOT(ISERROR( SEARCH("-",#REF!))), NOT(ISERROR(SEARCH("-", IF(ISBLANK(T98),0,T98))))),FIXED(FIXED( IF(NOT(ISERROR( SEARCH("-",#REF!))), TRIM(LEFT(#REF!, SEARCH("-",#REF!, 1)-1)),#REF!), 2, FALSE) - FIXED(IF(NOT(ISERROR(SEARCH("-", IF(ISBLANK(T98),0,T98)))), TRIM(LEFT(IF(ISBLANK(T98),0,T98), SEARCH("-", IF(ISBLANK(T98),0,T98), 1)-1)), IF(ISBLANK(T98),0,T98)), 2, FALSE), 2, FALSE)&amp;" - "&amp;FIXED(FIXED( IF(NOT(ISERROR( SEARCH("-",#REF!))), TRIM(RIGHT(#REF!, SEARCH("-",#REF!, 1)-1)),#REF!), 2, FALSE) - FIXED(IF(NOT(ISERROR(SEARCH("-", IF(ISBLANK(T98),0,T98)))), TRIM(RIGHT(IF(ISBLANK(T98),0,T98), SEARCH("-", IF(ISBLANK(T98),0,T98), 1)-1)), IF(ISBLANK(T98),0,T98)), 2, FALSE), 2, FALSE),FIXED(#REF!-IF(ISBLANK(T98),0,T98), 2, FALSE)),#REF!)</f>
        <v>#REF!</v>
      </c>
      <c r="W98" s="13" t="e">
        <f>SUM(O98*#REF!,N98*#REF!)*(1-U98)</f>
        <v>#REF!</v>
      </c>
      <c r="X98" s="13" t="e">
        <f>SUM(O98*#REF!,N98*#REF!)</f>
        <v>#REF!</v>
      </c>
    </row>
    <row r="99" spans="1:24" ht="57.75" customHeight="1" x14ac:dyDescent="0.2">
      <c r="A99" s="7"/>
      <c r="B99" s="9" t="s">
        <v>668</v>
      </c>
      <c r="C99" s="9" t="s">
        <v>669</v>
      </c>
      <c r="D99" s="9" t="s">
        <v>494</v>
      </c>
      <c r="E99" s="9" t="s">
        <v>495</v>
      </c>
      <c r="F99" s="9" t="s">
        <v>671</v>
      </c>
      <c r="G99" s="9" t="s">
        <v>668</v>
      </c>
      <c r="H99" s="9" t="s">
        <v>669</v>
      </c>
      <c r="I99" s="9" t="s">
        <v>497</v>
      </c>
      <c r="J99" s="9" t="s">
        <v>52</v>
      </c>
      <c r="K99" s="9" t="s">
        <v>499</v>
      </c>
      <c r="L99" s="9" t="s">
        <v>500</v>
      </c>
      <c r="M99" s="10" t="s">
        <v>26</v>
      </c>
      <c r="N99" s="11"/>
      <c r="O99" s="6"/>
      <c r="P99" s="13">
        <v>490</v>
      </c>
      <c r="Q99" s="14">
        <f t="shared" si="2"/>
        <v>0</v>
      </c>
      <c r="R99" s="14"/>
      <c r="S99" s="14"/>
      <c r="T99" s="15"/>
      <c r="U99" s="16"/>
      <c r="V99" s="13" t="e">
        <f xml:space="preserve"> IF(Q99&gt;-1, IF(OR(NOT(ISERROR( SEARCH("-",#REF!))), NOT(ISERROR(SEARCH("-", IF(ISBLANK(T99),0,T99))))),FIXED(FIXED( IF(NOT(ISERROR( SEARCH("-",#REF!))), TRIM(LEFT(#REF!, SEARCH("-",#REF!, 1)-1)),#REF!), 2, FALSE) - FIXED(IF(NOT(ISERROR(SEARCH("-", IF(ISBLANK(T99),0,T99)))), TRIM(LEFT(IF(ISBLANK(T99),0,T99), SEARCH("-", IF(ISBLANK(T99),0,T99), 1)-1)), IF(ISBLANK(T99),0,T99)), 2, FALSE), 2, FALSE)&amp;" - "&amp;FIXED(FIXED( IF(NOT(ISERROR( SEARCH("-",#REF!))), TRIM(RIGHT(#REF!, SEARCH("-",#REF!, 1)-1)),#REF!), 2, FALSE) - FIXED(IF(NOT(ISERROR(SEARCH("-", IF(ISBLANK(T99),0,T99)))), TRIM(RIGHT(IF(ISBLANK(T99),0,T99), SEARCH("-", IF(ISBLANK(T99),0,T99), 1)-1)), IF(ISBLANK(T99),0,T99)), 2, FALSE), 2, FALSE),FIXED(#REF!-IF(ISBLANK(T99),0,T99), 2, FALSE)),#REF!)</f>
        <v>#REF!</v>
      </c>
      <c r="W99" s="13" t="e">
        <f>SUM(O99*#REF!,N99*#REF!)*(1-U99)</f>
        <v>#REF!</v>
      </c>
      <c r="X99" s="13" t="e">
        <f>SUM(O99*#REF!,N99*#REF!)</f>
        <v>#REF!</v>
      </c>
    </row>
    <row r="100" spans="1:24" ht="57.75" customHeight="1" x14ac:dyDescent="0.2">
      <c r="A100" s="7"/>
      <c r="B100" s="9" t="s">
        <v>668</v>
      </c>
      <c r="C100" s="9" t="s">
        <v>669</v>
      </c>
      <c r="D100" s="9" t="s">
        <v>128</v>
      </c>
      <c r="E100" s="9" t="s">
        <v>129</v>
      </c>
      <c r="F100" s="9" t="s">
        <v>672</v>
      </c>
      <c r="G100" s="9" t="s">
        <v>668</v>
      </c>
      <c r="H100" s="9" t="s">
        <v>669</v>
      </c>
      <c r="I100" s="9" t="s">
        <v>497</v>
      </c>
      <c r="J100" s="9" t="s">
        <v>52</v>
      </c>
      <c r="K100" s="9" t="s">
        <v>499</v>
      </c>
      <c r="L100" s="9" t="s">
        <v>500</v>
      </c>
      <c r="M100" s="10" t="s">
        <v>26</v>
      </c>
      <c r="N100" s="11"/>
      <c r="O100" s="6"/>
      <c r="P100" s="13">
        <v>490</v>
      </c>
      <c r="Q100" s="14">
        <f t="shared" si="2"/>
        <v>0</v>
      </c>
      <c r="R100" s="14"/>
      <c r="S100" s="14"/>
      <c r="T100" s="15"/>
      <c r="U100" s="16"/>
      <c r="V100" s="13" t="e">
        <f xml:space="preserve"> IF(Q100&gt;-1, IF(OR(NOT(ISERROR( SEARCH("-",#REF!))), NOT(ISERROR(SEARCH("-", IF(ISBLANK(T100),0,T100))))),FIXED(FIXED( IF(NOT(ISERROR( SEARCH("-",#REF!))), TRIM(LEFT(#REF!, SEARCH("-",#REF!, 1)-1)),#REF!), 2, FALSE) - FIXED(IF(NOT(ISERROR(SEARCH("-", IF(ISBLANK(T100),0,T100)))), TRIM(LEFT(IF(ISBLANK(T100),0,T100), SEARCH("-", IF(ISBLANK(T100),0,T100), 1)-1)), IF(ISBLANK(T100),0,T100)), 2, FALSE), 2, FALSE)&amp;" - "&amp;FIXED(FIXED( IF(NOT(ISERROR( SEARCH("-",#REF!))), TRIM(RIGHT(#REF!, SEARCH("-",#REF!, 1)-1)),#REF!), 2, FALSE) - FIXED(IF(NOT(ISERROR(SEARCH("-", IF(ISBLANK(T100),0,T100)))), TRIM(RIGHT(IF(ISBLANK(T100),0,T100), SEARCH("-", IF(ISBLANK(T100),0,T100), 1)-1)), IF(ISBLANK(T100),0,T100)), 2, FALSE), 2, FALSE),FIXED(#REF!-IF(ISBLANK(T100),0,T100), 2, FALSE)),#REF!)</f>
        <v>#REF!</v>
      </c>
      <c r="W100" s="13" t="e">
        <f>SUM(O100*#REF!,N100*#REF!)*(1-U100)</f>
        <v>#REF!</v>
      </c>
      <c r="X100" s="13" t="e">
        <f>SUM(O100*#REF!,N100*#REF!)</f>
        <v>#REF!</v>
      </c>
    </row>
    <row r="101" spans="1:24" ht="57.75" customHeight="1" x14ac:dyDescent="0.2">
      <c r="A101" s="7"/>
      <c r="B101" s="9" t="s">
        <v>668</v>
      </c>
      <c r="C101" s="9" t="s">
        <v>669</v>
      </c>
      <c r="D101" s="9" t="s">
        <v>48</v>
      </c>
      <c r="E101" s="9" t="s">
        <v>49</v>
      </c>
      <c r="F101" s="9" t="s">
        <v>673</v>
      </c>
      <c r="G101" s="9" t="s">
        <v>668</v>
      </c>
      <c r="H101" s="9" t="s">
        <v>669</v>
      </c>
      <c r="I101" s="9" t="s">
        <v>497</v>
      </c>
      <c r="J101" s="9" t="s">
        <v>52</v>
      </c>
      <c r="K101" s="9" t="s">
        <v>499</v>
      </c>
      <c r="L101" s="9" t="s">
        <v>500</v>
      </c>
      <c r="M101" s="10" t="s">
        <v>26</v>
      </c>
      <c r="N101" s="11"/>
      <c r="O101" s="6"/>
      <c r="P101" s="13">
        <v>490</v>
      </c>
      <c r="Q101" s="14">
        <f t="shared" si="2"/>
        <v>0</v>
      </c>
      <c r="R101" s="14"/>
      <c r="S101" s="14"/>
      <c r="T101" s="15"/>
      <c r="U101" s="16"/>
      <c r="V101" s="13" t="e">
        <f xml:space="preserve"> IF(Q101&gt;-1, IF(OR(NOT(ISERROR( SEARCH("-",#REF!))), NOT(ISERROR(SEARCH("-", IF(ISBLANK(T101),0,T101))))),FIXED(FIXED( IF(NOT(ISERROR( SEARCH("-",#REF!))), TRIM(LEFT(#REF!, SEARCH("-",#REF!, 1)-1)),#REF!), 2, FALSE) - FIXED(IF(NOT(ISERROR(SEARCH("-", IF(ISBLANK(T101),0,T101)))), TRIM(LEFT(IF(ISBLANK(T101),0,T101), SEARCH("-", IF(ISBLANK(T101),0,T101), 1)-1)), IF(ISBLANK(T101),0,T101)), 2, FALSE), 2, FALSE)&amp;" - "&amp;FIXED(FIXED( IF(NOT(ISERROR( SEARCH("-",#REF!))), TRIM(RIGHT(#REF!, SEARCH("-",#REF!, 1)-1)),#REF!), 2, FALSE) - FIXED(IF(NOT(ISERROR(SEARCH("-", IF(ISBLANK(T101),0,T101)))), TRIM(RIGHT(IF(ISBLANK(T101),0,T101), SEARCH("-", IF(ISBLANK(T101),0,T101), 1)-1)), IF(ISBLANK(T101),0,T101)), 2, FALSE), 2, FALSE),FIXED(#REF!-IF(ISBLANK(T101),0,T101), 2, FALSE)),#REF!)</f>
        <v>#REF!</v>
      </c>
      <c r="W101" s="13" t="e">
        <f>SUM(O101*#REF!,N101*#REF!)*(1-U101)</f>
        <v>#REF!</v>
      </c>
      <c r="X101" s="13" t="e">
        <f>SUM(O101*#REF!,N101*#REF!)</f>
        <v>#REF!</v>
      </c>
    </row>
    <row r="102" spans="1:24" ht="57.75" customHeight="1" x14ac:dyDescent="0.2">
      <c r="A102" s="7"/>
      <c r="B102" s="9" t="s">
        <v>687</v>
      </c>
      <c r="C102" s="9" t="s">
        <v>688</v>
      </c>
      <c r="D102" s="9" t="s">
        <v>299</v>
      </c>
      <c r="E102" s="9" t="s">
        <v>300</v>
      </c>
      <c r="F102" s="9" t="s">
        <v>689</v>
      </c>
      <c r="G102" s="9" t="s">
        <v>687</v>
      </c>
      <c r="H102" s="9" t="s">
        <v>688</v>
      </c>
      <c r="I102" s="9" t="s">
        <v>690</v>
      </c>
      <c r="J102" s="9" t="s">
        <v>691</v>
      </c>
      <c r="K102" s="9" t="s">
        <v>499</v>
      </c>
      <c r="L102" s="9" t="s">
        <v>500</v>
      </c>
      <c r="M102" s="10" t="s">
        <v>26</v>
      </c>
      <c r="N102" s="11"/>
      <c r="O102" s="6"/>
      <c r="P102" s="13">
        <v>270</v>
      </c>
      <c r="Q102" s="14">
        <f t="shared" si="2"/>
        <v>0</v>
      </c>
      <c r="R102" s="14"/>
      <c r="S102" s="14"/>
      <c r="T102" s="15"/>
      <c r="U102" s="16"/>
      <c r="V102" s="13" t="e">
        <f xml:space="preserve"> IF(Q102&gt;-1, IF(OR(NOT(ISERROR( SEARCH("-",#REF!))), NOT(ISERROR(SEARCH("-", IF(ISBLANK(T102),0,T102))))),FIXED(FIXED( IF(NOT(ISERROR( SEARCH("-",#REF!))), TRIM(LEFT(#REF!, SEARCH("-",#REF!, 1)-1)),#REF!), 2, FALSE) - FIXED(IF(NOT(ISERROR(SEARCH("-", IF(ISBLANK(T102),0,T102)))), TRIM(LEFT(IF(ISBLANK(T102),0,T102), SEARCH("-", IF(ISBLANK(T102),0,T102), 1)-1)), IF(ISBLANK(T102),0,T102)), 2, FALSE), 2, FALSE)&amp;" - "&amp;FIXED(FIXED( IF(NOT(ISERROR( SEARCH("-",#REF!))), TRIM(RIGHT(#REF!, SEARCH("-",#REF!, 1)-1)),#REF!), 2, FALSE) - FIXED(IF(NOT(ISERROR(SEARCH("-", IF(ISBLANK(T102),0,T102)))), TRIM(RIGHT(IF(ISBLANK(T102),0,T102), SEARCH("-", IF(ISBLANK(T102),0,T102), 1)-1)), IF(ISBLANK(T102),0,T102)), 2, FALSE), 2, FALSE),FIXED(#REF!-IF(ISBLANK(T102),0,T102), 2, FALSE)),#REF!)</f>
        <v>#REF!</v>
      </c>
      <c r="W102" s="13" t="e">
        <f>SUM(O102*#REF!,N102*#REF!)*(1-U102)</f>
        <v>#REF!</v>
      </c>
      <c r="X102" s="13" t="e">
        <f>SUM(O102*#REF!,N102*#REF!)</f>
        <v>#REF!</v>
      </c>
    </row>
    <row r="103" spans="1:24" ht="57.75" customHeight="1" x14ac:dyDescent="0.2">
      <c r="A103" s="7"/>
      <c r="B103" s="9" t="s">
        <v>687</v>
      </c>
      <c r="C103" s="9" t="s">
        <v>688</v>
      </c>
      <c r="D103" s="9" t="s">
        <v>403</v>
      </c>
      <c r="E103" s="9" t="s">
        <v>404</v>
      </c>
      <c r="F103" s="9" t="s">
        <v>692</v>
      </c>
      <c r="G103" s="9" t="s">
        <v>687</v>
      </c>
      <c r="H103" s="9" t="s">
        <v>688</v>
      </c>
      <c r="I103" s="9" t="s">
        <v>690</v>
      </c>
      <c r="J103" s="9" t="s">
        <v>691</v>
      </c>
      <c r="K103" s="9" t="s">
        <v>499</v>
      </c>
      <c r="L103" s="9" t="s">
        <v>500</v>
      </c>
      <c r="M103" s="10" t="s">
        <v>26</v>
      </c>
      <c r="N103" s="11"/>
      <c r="O103" s="6"/>
      <c r="P103" s="13">
        <v>270</v>
      </c>
      <c r="Q103" s="14">
        <f t="shared" si="2"/>
        <v>0</v>
      </c>
      <c r="R103" s="14"/>
      <c r="S103" s="14"/>
      <c r="T103" s="15"/>
      <c r="U103" s="16"/>
      <c r="V103" s="13" t="e">
        <f xml:space="preserve"> IF(Q103&gt;-1, IF(OR(NOT(ISERROR( SEARCH("-",#REF!))), NOT(ISERROR(SEARCH("-", IF(ISBLANK(T103),0,T103))))),FIXED(FIXED( IF(NOT(ISERROR( SEARCH("-",#REF!))), TRIM(LEFT(#REF!, SEARCH("-",#REF!, 1)-1)),#REF!), 2, FALSE) - FIXED(IF(NOT(ISERROR(SEARCH("-", IF(ISBLANK(T103),0,T103)))), TRIM(LEFT(IF(ISBLANK(T103),0,T103), SEARCH("-", IF(ISBLANK(T103),0,T103), 1)-1)), IF(ISBLANK(T103),0,T103)), 2, FALSE), 2, FALSE)&amp;" - "&amp;FIXED(FIXED( IF(NOT(ISERROR( SEARCH("-",#REF!))), TRIM(RIGHT(#REF!, SEARCH("-",#REF!, 1)-1)),#REF!), 2, FALSE) - FIXED(IF(NOT(ISERROR(SEARCH("-", IF(ISBLANK(T103),0,T103)))), TRIM(RIGHT(IF(ISBLANK(T103),0,T103), SEARCH("-", IF(ISBLANK(T103),0,T103), 1)-1)), IF(ISBLANK(T103),0,T103)), 2, FALSE), 2, FALSE),FIXED(#REF!-IF(ISBLANK(T103),0,T103), 2, FALSE)),#REF!)</f>
        <v>#REF!</v>
      </c>
      <c r="W103" s="13" t="e">
        <f>SUM(O103*#REF!,N103*#REF!)*(1-U103)</f>
        <v>#REF!</v>
      </c>
      <c r="X103" s="13" t="e">
        <f>SUM(O103*#REF!,N103*#REF!)</f>
        <v>#REF!</v>
      </c>
    </row>
    <row r="104" spans="1:24" ht="57.75" customHeight="1" x14ac:dyDescent="0.2">
      <c r="A104" s="7"/>
      <c r="B104" s="9" t="s">
        <v>693</v>
      </c>
      <c r="C104" s="9" t="s">
        <v>694</v>
      </c>
      <c r="D104" s="9" t="s">
        <v>299</v>
      </c>
      <c r="E104" s="9" t="s">
        <v>300</v>
      </c>
      <c r="F104" s="9" t="s">
        <v>695</v>
      </c>
      <c r="G104" s="9" t="s">
        <v>693</v>
      </c>
      <c r="H104" s="9" t="s">
        <v>694</v>
      </c>
      <c r="I104" s="9" t="s">
        <v>690</v>
      </c>
      <c r="J104" s="9" t="s">
        <v>691</v>
      </c>
      <c r="K104" s="9" t="s">
        <v>499</v>
      </c>
      <c r="L104" s="9" t="s">
        <v>500</v>
      </c>
      <c r="M104" s="10" t="s">
        <v>26</v>
      </c>
      <c r="N104" s="11"/>
      <c r="O104" s="6"/>
      <c r="P104" s="13">
        <v>450</v>
      </c>
      <c r="Q104" s="14">
        <f t="shared" ref="Q104:Q135" si="3">(SUM(N104:O104))</f>
        <v>0</v>
      </c>
      <c r="R104" s="14"/>
      <c r="S104" s="14"/>
      <c r="T104" s="15"/>
      <c r="U104" s="16"/>
      <c r="V104" s="13" t="e">
        <f xml:space="preserve"> IF(Q104&gt;-1, IF(OR(NOT(ISERROR( SEARCH("-",#REF!))), NOT(ISERROR(SEARCH("-", IF(ISBLANK(T104),0,T104))))),FIXED(FIXED( IF(NOT(ISERROR( SEARCH("-",#REF!))), TRIM(LEFT(#REF!, SEARCH("-",#REF!, 1)-1)),#REF!), 2, FALSE) - FIXED(IF(NOT(ISERROR(SEARCH("-", IF(ISBLANK(T104),0,T104)))), TRIM(LEFT(IF(ISBLANK(T104),0,T104), SEARCH("-", IF(ISBLANK(T104),0,T104), 1)-1)), IF(ISBLANK(T104),0,T104)), 2, FALSE), 2, FALSE)&amp;" - "&amp;FIXED(FIXED( IF(NOT(ISERROR( SEARCH("-",#REF!))), TRIM(RIGHT(#REF!, SEARCH("-",#REF!, 1)-1)),#REF!), 2, FALSE) - FIXED(IF(NOT(ISERROR(SEARCH("-", IF(ISBLANK(T104),0,T104)))), TRIM(RIGHT(IF(ISBLANK(T104),0,T104), SEARCH("-", IF(ISBLANK(T104),0,T104), 1)-1)), IF(ISBLANK(T104),0,T104)), 2, FALSE), 2, FALSE),FIXED(#REF!-IF(ISBLANK(T104),0,T104), 2, FALSE)),#REF!)</f>
        <v>#REF!</v>
      </c>
      <c r="W104" s="13" t="e">
        <f>SUM(O104*#REF!,N104*#REF!)*(1-U104)</f>
        <v>#REF!</v>
      </c>
      <c r="X104" s="13" t="e">
        <f>SUM(O104*#REF!,N104*#REF!)</f>
        <v>#REF!</v>
      </c>
    </row>
    <row r="105" spans="1:24" ht="57.75" customHeight="1" x14ac:dyDescent="0.2">
      <c r="A105" s="7"/>
      <c r="B105" s="9" t="s">
        <v>693</v>
      </c>
      <c r="C105" s="9" t="s">
        <v>694</v>
      </c>
      <c r="D105" s="9" t="s">
        <v>403</v>
      </c>
      <c r="E105" s="9" t="s">
        <v>404</v>
      </c>
      <c r="F105" s="9" t="s">
        <v>696</v>
      </c>
      <c r="G105" s="9" t="s">
        <v>693</v>
      </c>
      <c r="H105" s="9" t="s">
        <v>694</v>
      </c>
      <c r="I105" s="9" t="s">
        <v>690</v>
      </c>
      <c r="J105" s="9" t="s">
        <v>691</v>
      </c>
      <c r="K105" s="9" t="s">
        <v>499</v>
      </c>
      <c r="L105" s="9" t="s">
        <v>500</v>
      </c>
      <c r="M105" s="10" t="s">
        <v>26</v>
      </c>
      <c r="N105" s="11"/>
      <c r="O105" s="6"/>
      <c r="P105" s="13">
        <v>450</v>
      </c>
      <c r="Q105" s="14">
        <f t="shared" si="3"/>
        <v>0</v>
      </c>
      <c r="R105" s="14"/>
      <c r="S105" s="14"/>
      <c r="T105" s="15"/>
      <c r="U105" s="16"/>
      <c r="V105" s="13" t="e">
        <f xml:space="preserve"> IF(Q105&gt;-1, IF(OR(NOT(ISERROR( SEARCH("-",#REF!))), NOT(ISERROR(SEARCH("-", IF(ISBLANK(T105),0,T105))))),FIXED(FIXED( IF(NOT(ISERROR( SEARCH("-",#REF!))), TRIM(LEFT(#REF!, SEARCH("-",#REF!, 1)-1)),#REF!), 2, FALSE) - FIXED(IF(NOT(ISERROR(SEARCH("-", IF(ISBLANK(T105),0,T105)))), TRIM(LEFT(IF(ISBLANK(T105),0,T105), SEARCH("-", IF(ISBLANK(T105),0,T105), 1)-1)), IF(ISBLANK(T105),0,T105)), 2, FALSE), 2, FALSE)&amp;" - "&amp;FIXED(FIXED( IF(NOT(ISERROR( SEARCH("-",#REF!))), TRIM(RIGHT(#REF!, SEARCH("-",#REF!, 1)-1)),#REF!), 2, FALSE) - FIXED(IF(NOT(ISERROR(SEARCH("-", IF(ISBLANK(T105),0,T105)))), TRIM(RIGHT(IF(ISBLANK(T105),0,T105), SEARCH("-", IF(ISBLANK(T105),0,T105), 1)-1)), IF(ISBLANK(T105),0,T105)), 2, FALSE), 2, FALSE),FIXED(#REF!-IF(ISBLANK(T105),0,T105), 2, FALSE)),#REF!)</f>
        <v>#REF!</v>
      </c>
      <c r="W105" s="13" t="e">
        <f>SUM(O105*#REF!,N105*#REF!)*(1-U105)</f>
        <v>#REF!</v>
      </c>
      <c r="X105" s="13" t="e">
        <f>SUM(O105*#REF!,N105*#REF!)</f>
        <v>#REF!</v>
      </c>
    </row>
    <row r="106" spans="1:24" ht="57.75" customHeight="1" x14ac:dyDescent="0.2">
      <c r="A106" s="7"/>
      <c r="B106" s="9" t="s">
        <v>704</v>
      </c>
      <c r="C106" s="9" t="s">
        <v>705</v>
      </c>
      <c r="D106" s="9" t="s">
        <v>48</v>
      </c>
      <c r="E106" s="9" t="s">
        <v>49</v>
      </c>
      <c r="F106" s="9" t="s">
        <v>706</v>
      </c>
      <c r="G106" s="9" t="s">
        <v>704</v>
      </c>
      <c r="H106" s="9" t="s">
        <v>705</v>
      </c>
      <c r="I106" s="9" t="s">
        <v>707</v>
      </c>
      <c r="J106" s="9" t="s">
        <v>524</v>
      </c>
      <c r="K106" s="9" t="s">
        <v>499</v>
      </c>
      <c r="L106" s="9" t="s">
        <v>500</v>
      </c>
      <c r="M106" s="10" t="s">
        <v>26</v>
      </c>
      <c r="N106" s="11"/>
      <c r="O106" s="6"/>
      <c r="P106" s="13">
        <v>230</v>
      </c>
      <c r="Q106" s="14">
        <f t="shared" si="3"/>
        <v>0</v>
      </c>
      <c r="R106" s="14"/>
      <c r="S106" s="14"/>
      <c r="T106" s="15"/>
      <c r="U106" s="16"/>
      <c r="V106" s="13" t="e">
        <f xml:space="preserve"> IF(Q106&gt;-1, IF(OR(NOT(ISERROR( SEARCH("-",#REF!))), NOT(ISERROR(SEARCH("-", IF(ISBLANK(T106),0,T106))))),FIXED(FIXED( IF(NOT(ISERROR( SEARCH("-",#REF!))), TRIM(LEFT(#REF!, SEARCH("-",#REF!, 1)-1)),#REF!), 2, FALSE) - FIXED(IF(NOT(ISERROR(SEARCH("-", IF(ISBLANK(T106),0,T106)))), TRIM(LEFT(IF(ISBLANK(T106),0,T106), SEARCH("-", IF(ISBLANK(T106),0,T106), 1)-1)), IF(ISBLANK(T106),0,T106)), 2, FALSE), 2, FALSE)&amp;" - "&amp;FIXED(FIXED( IF(NOT(ISERROR( SEARCH("-",#REF!))), TRIM(RIGHT(#REF!, SEARCH("-",#REF!, 1)-1)),#REF!), 2, FALSE) - FIXED(IF(NOT(ISERROR(SEARCH("-", IF(ISBLANK(T106),0,T106)))), TRIM(RIGHT(IF(ISBLANK(T106),0,T106), SEARCH("-", IF(ISBLANK(T106),0,T106), 1)-1)), IF(ISBLANK(T106),0,T106)), 2, FALSE), 2, FALSE),FIXED(#REF!-IF(ISBLANK(T106),0,T106), 2, FALSE)),#REF!)</f>
        <v>#REF!</v>
      </c>
      <c r="W106" s="13" t="e">
        <f>SUM(O106*#REF!,N106*#REF!)*(1-U106)</f>
        <v>#REF!</v>
      </c>
      <c r="X106" s="13" t="e">
        <f>SUM(O106*#REF!,N106*#REF!)</f>
        <v>#REF!</v>
      </c>
    </row>
    <row r="107" spans="1:24" ht="57.75" customHeight="1" x14ac:dyDescent="0.2">
      <c r="A107" s="7"/>
      <c r="B107" s="9" t="s">
        <v>704</v>
      </c>
      <c r="C107" s="9" t="s">
        <v>705</v>
      </c>
      <c r="D107" s="9" t="s">
        <v>525</v>
      </c>
      <c r="E107" s="9" t="s">
        <v>526</v>
      </c>
      <c r="F107" s="9" t="s">
        <v>708</v>
      </c>
      <c r="G107" s="9" t="s">
        <v>704</v>
      </c>
      <c r="H107" s="9" t="s">
        <v>705</v>
      </c>
      <c r="I107" s="9" t="s">
        <v>707</v>
      </c>
      <c r="J107" s="9" t="s">
        <v>524</v>
      </c>
      <c r="K107" s="9" t="s">
        <v>499</v>
      </c>
      <c r="L107" s="9" t="s">
        <v>500</v>
      </c>
      <c r="M107" s="10" t="s">
        <v>26</v>
      </c>
      <c r="N107" s="11"/>
      <c r="O107" s="6"/>
      <c r="P107" s="13">
        <v>230</v>
      </c>
      <c r="Q107" s="14">
        <f t="shared" si="3"/>
        <v>0</v>
      </c>
      <c r="R107" s="14"/>
      <c r="S107" s="14"/>
      <c r="T107" s="15"/>
      <c r="U107" s="16"/>
      <c r="V107" s="13" t="e">
        <f xml:space="preserve"> IF(Q107&gt;-1, IF(OR(NOT(ISERROR( SEARCH("-",#REF!))), NOT(ISERROR(SEARCH("-", IF(ISBLANK(T107),0,T107))))),FIXED(FIXED( IF(NOT(ISERROR( SEARCH("-",#REF!))), TRIM(LEFT(#REF!, SEARCH("-",#REF!, 1)-1)),#REF!), 2, FALSE) - FIXED(IF(NOT(ISERROR(SEARCH("-", IF(ISBLANK(T107),0,T107)))), TRIM(LEFT(IF(ISBLANK(T107),0,T107), SEARCH("-", IF(ISBLANK(T107),0,T107), 1)-1)), IF(ISBLANK(T107),0,T107)), 2, FALSE), 2, FALSE)&amp;" - "&amp;FIXED(FIXED( IF(NOT(ISERROR( SEARCH("-",#REF!))), TRIM(RIGHT(#REF!, SEARCH("-",#REF!, 1)-1)),#REF!), 2, FALSE) - FIXED(IF(NOT(ISERROR(SEARCH("-", IF(ISBLANK(T107),0,T107)))), TRIM(RIGHT(IF(ISBLANK(T107),0,T107), SEARCH("-", IF(ISBLANK(T107),0,T107), 1)-1)), IF(ISBLANK(T107),0,T107)), 2, FALSE), 2, FALSE),FIXED(#REF!-IF(ISBLANK(T107),0,T107), 2, FALSE)),#REF!)</f>
        <v>#REF!</v>
      </c>
      <c r="W107" s="13" t="e">
        <f>SUM(O107*#REF!,N107*#REF!)*(1-U107)</f>
        <v>#REF!</v>
      </c>
      <c r="X107" s="13" t="e">
        <f>SUM(O107*#REF!,N107*#REF!)</f>
        <v>#REF!</v>
      </c>
    </row>
    <row r="108" spans="1:24" ht="57.75" customHeight="1" x14ac:dyDescent="0.2">
      <c r="A108" s="7"/>
      <c r="B108" s="9" t="s">
        <v>704</v>
      </c>
      <c r="C108" s="9" t="s">
        <v>705</v>
      </c>
      <c r="D108" s="9" t="s">
        <v>403</v>
      </c>
      <c r="E108" s="9" t="s">
        <v>404</v>
      </c>
      <c r="F108" s="9" t="s">
        <v>709</v>
      </c>
      <c r="G108" s="9" t="s">
        <v>704</v>
      </c>
      <c r="H108" s="9" t="s">
        <v>705</v>
      </c>
      <c r="I108" s="9" t="s">
        <v>707</v>
      </c>
      <c r="J108" s="9" t="s">
        <v>524</v>
      </c>
      <c r="K108" s="9" t="s">
        <v>499</v>
      </c>
      <c r="L108" s="9" t="s">
        <v>500</v>
      </c>
      <c r="M108" s="10" t="s">
        <v>26</v>
      </c>
      <c r="N108" s="11"/>
      <c r="O108" s="6"/>
      <c r="P108" s="13">
        <v>230</v>
      </c>
      <c r="Q108" s="14">
        <f t="shared" si="3"/>
        <v>0</v>
      </c>
      <c r="R108" s="14"/>
      <c r="S108" s="14"/>
      <c r="T108" s="15"/>
      <c r="U108" s="16"/>
      <c r="V108" s="13" t="e">
        <f xml:space="preserve"> IF(Q108&gt;-1, IF(OR(NOT(ISERROR( SEARCH("-",#REF!))), NOT(ISERROR(SEARCH("-", IF(ISBLANK(T108),0,T108))))),FIXED(FIXED( IF(NOT(ISERROR( SEARCH("-",#REF!))), TRIM(LEFT(#REF!, SEARCH("-",#REF!, 1)-1)),#REF!), 2, FALSE) - FIXED(IF(NOT(ISERROR(SEARCH("-", IF(ISBLANK(T108),0,T108)))), TRIM(LEFT(IF(ISBLANK(T108),0,T108), SEARCH("-", IF(ISBLANK(T108),0,T108), 1)-1)), IF(ISBLANK(T108),0,T108)), 2, FALSE), 2, FALSE)&amp;" - "&amp;FIXED(FIXED( IF(NOT(ISERROR( SEARCH("-",#REF!))), TRIM(RIGHT(#REF!, SEARCH("-",#REF!, 1)-1)),#REF!), 2, FALSE) - FIXED(IF(NOT(ISERROR(SEARCH("-", IF(ISBLANK(T108),0,T108)))), TRIM(RIGHT(IF(ISBLANK(T108),0,T108), SEARCH("-", IF(ISBLANK(T108),0,T108), 1)-1)), IF(ISBLANK(T108),0,T108)), 2, FALSE), 2, FALSE),FIXED(#REF!-IF(ISBLANK(T108),0,T108), 2, FALSE)),#REF!)</f>
        <v>#REF!</v>
      </c>
      <c r="W108" s="13" t="e">
        <f>SUM(O108*#REF!,N108*#REF!)*(1-U108)</f>
        <v>#REF!</v>
      </c>
      <c r="X108" s="13" t="e">
        <f>SUM(O108*#REF!,N108*#REF!)</f>
        <v>#REF!</v>
      </c>
    </row>
    <row r="109" spans="1:24" ht="57.75" customHeight="1" x14ac:dyDescent="0.2">
      <c r="A109" s="7"/>
      <c r="B109" s="9" t="s">
        <v>704</v>
      </c>
      <c r="C109" s="9" t="s">
        <v>705</v>
      </c>
      <c r="D109" s="9" t="s">
        <v>585</v>
      </c>
      <c r="E109" s="9" t="s">
        <v>586</v>
      </c>
      <c r="F109" s="9" t="s">
        <v>710</v>
      </c>
      <c r="G109" s="9" t="s">
        <v>704</v>
      </c>
      <c r="H109" s="9" t="s">
        <v>705</v>
      </c>
      <c r="I109" s="9" t="s">
        <v>707</v>
      </c>
      <c r="J109" s="9" t="s">
        <v>524</v>
      </c>
      <c r="K109" s="9" t="s">
        <v>499</v>
      </c>
      <c r="L109" s="9" t="s">
        <v>500</v>
      </c>
      <c r="M109" s="10" t="s">
        <v>26</v>
      </c>
      <c r="N109" s="11"/>
      <c r="O109" s="6"/>
      <c r="P109" s="13">
        <v>230</v>
      </c>
      <c r="Q109" s="14">
        <f t="shared" si="3"/>
        <v>0</v>
      </c>
      <c r="R109" s="14"/>
      <c r="S109" s="14"/>
      <c r="T109" s="15"/>
      <c r="U109" s="16"/>
      <c r="V109" s="13" t="e">
        <f xml:space="preserve"> IF(Q109&gt;-1, IF(OR(NOT(ISERROR( SEARCH("-",#REF!))), NOT(ISERROR(SEARCH("-", IF(ISBLANK(T109),0,T109))))),FIXED(FIXED( IF(NOT(ISERROR( SEARCH("-",#REF!))), TRIM(LEFT(#REF!, SEARCH("-",#REF!, 1)-1)),#REF!), 2, FALSE) - FIXED(IF(NOT(ISERROR(SEARCH("-", IF(ISBLANK(T109),0,T109)))), TRIM(LEFT(IF(ISBLANK(T109),0,T109), SEARCH("-", IF(ISBLANK(T109),0,T109), 1)-1)), IF(ISBLANK(T109),0,T109)), 2, FALSE), 2, FALSE)&amp;" - "&amp;FIXED(FIXED( IF(NOT(ISERROR( SEARCH("-",#REF!))), TRIM(RIGHT(#REF!, SEARCH("-",#REF!, 1)-1)),#REF!), 2, FALSE) - FIXED(IF(NOT(ISERROR(SEARCH("-", IF(ISBLANK(T109),0,T109)))), TRIM(RIGHT(IF(ISBLANK(T109),0,T109), SEARCH("-", IF(ISBLANK(T109),0,T109), 1)-1)), IF(ISBLANK(T109),0,T109)), 2, FALSE), 2, FALSE),FIXED(#REF!-IF(ISBLANK(T109),0,T109), 2, FALSE)),#REF!)</f>
        <v>#REF!</v>
      </c>
      <c r="W109" s="13" t="e">
        <f>SUM(O109*#REF!,N109*#REF!)*(1-U109)</f>
        <v>#REF!</v>
      </c>
      <c r="X109" s="13" t="e">
        <f>SUM(O109*#REF!,N109*#REF!)</f>
        <v>#REF!</v>
      </c>
    </row>
    <row r="110" spans="1:24" ht="57.75" customHeight="1" x14ac:dyDescent="0.2">
      <c r="A110" s="7"/>
      <c r="B110" s="9" t="s">
        <v>711</v>
      </c>
      <c r="C110" s="9" t="s">
        <v>712</v>
      </c>
      <c r="D110" s="9" t="s">
        <v>48</v>
      </c>
      <c r="E110" s="9" t="s">
        <v>49</v>
      </c>
      <c r="F110" s="9" t="s">
        <v>713</v>
      </c>
      <c r="G110" s="9" t="s">
        <v>711</v>
      </c>
      <c r="H110" s="9" t="s">
        <v>712</v>
      </c>
      <c r="I110" s="9" t="s">
        <v>700</v>
      </c>
      <c r="J110" s="9" t="s">
        <v>524</v>
      </c>
      <c r="K110" s="9" t="s">
        <v>499</v>
      </c>
      <c r="L110" s="9" t="s">
        <v>500</v>
      </c>
      <c r="M110" s="10" t="s">
        <v>26</v>
      </c>
      <c r="N110" s="11"/>
      <c r="O110" s="6"/>
      <c r="P110" s="13">
        <v>350</v>
      </c>
      <c r="Q110" s="14">
        <f t="shared" si="3"/>
        <v>0</v>
      </c>
      <c r="R110" s="14"/>
      <c r="S110" s="14"/>
      <c r="T110" s="15"/>
      <c r="U110" s="16"/>
      <c r="V110" s="13" t="e">
        <f xml:space="preserve"> IF(Q110&gt;-1, IF(OR(NOT(ISERROR( SEARCH("-",#REF!))), NOT(ISERROR(SEARCH("-", IF(ISBLANK(T110),0,T110))))),FIXED(FIXED( IF(NOT(ISERROR( SEARCH("-",#REF!))), TRIM(LEFT(#REF!, SEARCH("-",#REF!, 1)-1)),#REF!), 2, FALSE) - FIXED(IF(NOT(ISERROR(SEARCH("-", IF(ISBLANK(T110),0,T110)))), TRIM(LEFT(IF(ISBLANK(T110),0,T110), SEARCH("-", IF(ISBLANK(T110),0,T110), 1)-1)), IF(ISBLANK(T110),0,T110)), 2, FALSE), 2, FALSE)&amp;" - "&amp;FIXED(FIXED( IF(NOT(ISERROR( SEARCH("-",#REF!))), TRIM(RIGHT(#REF!, SEARCH("-",#REF!, 1)-1)),#REF!), 2, FALSE) - FIXED(IF(NOT(ISERROR(SEARCH("-", IF(ISBLANK(T110),0,T110)))), TRIM(RIGHT(IF(ISBLANK(T110),0,T110), SEARCH("-", IF(ISBLANK(T110),0,T110), 1)-1)), IF(ISBLANK(T110),0,T110)), 2, FALSE), 2, FALSE),FIXED(#REF!-IF(ISBLANK(T110),0,T110), 2, FALSE)),#REF!)</f>
        <v>#REF!</v>
      </c>
      <c r="W110" s="13" t="e">
        <f>SUM(O110*#REF!,N110*#REF!)*(1-U110)</f>
        <v>#REF!</v>
      </c>
      <c r="X110" s="13" t="e">
        <f>SUM(O110*#REF!,N110*#REF!)</f>
        <v>#REF!</v>
      </c>
    </row>
    <row r="111" spans="1:24" ht="57.75" customHeight="1" x14ac:dyDescent="0.2">
      <c r="A111" s="7"/>
      <c r="B111" s="9" t="s">
        <v>711</v>
      </c>
      <c r="C111" s="9" t="s">
        <v>712</v>
      </c>
      <c r="D111" s="9" t="s">
        <v>525</v>
      </c>
      <c r="E111" s="9" t="s">
        <v>526</v>
      </c>
      <c r="F111" s="9" t="s">
        <v>714</v>
      </c>
      <c r="G111" s="9" t="s">
        <v>711</v>
      </c>
      <c r="H111" s="9" t="s">
        <v>712</v>
      </c>
      <c r="I111" s="9" t="s">
        <v>700</v>
      </c>
      <c r="J111" s="9" t="s">
        <v>524</v>
      </c>
      <c r="K111" s="9" t="s">
        <v>499</v>
      </c>
      <c r="L111" s="9" t="s">
        <v>500</v>
      </c>
      <c r="M111" s="10" t="s">
        <v>26</v>
      </c>
      <c r="N111" s="11"/>
      <c r="O111" s="6"/>
      <c r="P111" s="13">
        <v>350</v>
      </c>
      <c r="Q111" s="14">
        <f t="shared" si="3"/>
        <v>0</v>
      </c>
      <c r="R111" s="14"/>
      <c r="S111" s="14"/>
      <c r="T111" s="15"/>
      <c r="U111" s="16"/>
      <c r="V111" s="13" t="e">
        <f xml:space="preserve"> IF(Q111&gt;-1, IF(OR(NOT(ISERROR( SEARCH("-",#REF!))), NOT(ISERROR(SEARCH("-", IF(ISBLANK(T111),0,T111))))),FIXED(FIXED( IF(NOT(ISERROR( SEARCH("-",#REF!))), TRIM(LEFT(#REF!, SEARCH("-",#REF!, 1)-1)),#REF!), 2, FALSE) - FIXED(IF(NOT(ISERROR(SEARCH("-", IF(ISBLANK(T111),0,T111)))), TRIM(LEFT(IF(ISBLANK(T111),0,T111), SEARCH("-", IF(ISBLANK(T111),0,T111), 1)-1)), IF(ISBLANK(T111),0,T111)), 2, FALSE), 2, FALSE)&amp;" - "&amp;FIXED(FIXED( IF(NOT(ISERROR( SEARCH("-",#REF!))), TRIM(RIGHT(#REF!, SEARCH("-",#REF!, 1)-1)),#REF!), 2, FALSE) - FIXED(IF(NOT(ISERROR(SEARCH("-", IF(ISBLANK(T111),0,T111)))), TRIM(RIGHT(IF(ISBLANK(T111),0,T111), SEARCH("-", IF(ISBLANK(T111),0,T111), 1)-1)), IF(ISBLANK(T111),0,T111)), 2, FALSE), 2, FALSE),FIXED(#REF!-IF(ISBLANK(T111),0,T111), 2, FALSE)),#REF!)</f>
        <v>#REF!</v>
      </c>
      <c r="W111" s="13" t="e">
        <f>SUM(O111*#REF!,N111*#REF!)*(1-U111)</f>
        <v>#REF!</v>
      </c>
      <c r="X111" s="13" t="e">
        <f>SUM(O111*#REF!,N111*#REF!)</f>
        <v>#REF!</v>
      </c>
    </row>
    <row r="112" spans="1:24" ht="57.75" customHeight="1" x14ac:dyDescent="0.2">
      <c r="A112" s="7"/>
      <c r="B112" s="9" t="s">
        <v>711</v>
      </c>
      <c r="C112" s="9" t="s">
        <v>712</v>
      </c>
      <c r="D112" s="9" t="s">
        <v>403</v>
      </c>
      <c r="E112" s="9" t="s">
        <v>404</v>
      </c>
      <c r="F112" s="9" t="s">
        <v>715</v>
      </c>
      <c r="G112" s="9" t="s">
        <v>711</v>
      </c>
      <c r="H112" s="9" t="s">
        <v>712</v>
      </c>
      <c r="I112" s="9" t="s">
        <v>700</v>
      </c>
      <c r="J112" s="9" t="s">
        <v>524</v>
      </c>
      <c r="K112" s="9" t="s">
        <v>499</v>
      </c>
      <c r="L112" s="9" t="s">
        <v>500</v>
      </c>
      <c r="M112" s="10" t="s">
        <v>26</v>
      </c>
      <c r="N112" s="11"/>
      <c r="O112" s="6"/>
      <c r="P112" s="13">
        <v>350</v>
      </c>
      <c r="Q112" s="14">
        <f t="shared" si="3"/>
        <v>0</v>
      </c>
      <c r="R112" s="14"/>
      <c r="S112" s="14"/>
      <c r="T112" s="15"/>
      <c r="U112" s="16"/>
      <c r="V112" s="13" t="e">
        <f xml:space="preserve"> IF(Q112&gt;-1, IF(OR(NOT(ISERROR( SEARCH("-",#REF!))), NOT(ISERROR(SEARCH("-", IF(ISBLANK(T112),0,T112))))),FIXED(FIXED( IF(NOT(ISERROR( SEARCH("-",#REF!))), TRIM(LEFT(#REF!, SEARCH("-",#REF!, 1)-1)),#REF!), 2, FALSE) - FIXED(IF(NOT(ISERROR(SEARCH("-", IF(ISBLANK(T112),0,T112)))), TRIM(LEFT(IF(ISBLANK(T112),0,T112), SEARCH("-", IF(ISBLANK(T112),0,T112), 1)-1)), IF(ISBLANK(T112),0,T112)), 2, FALSE), 2, FALSE)&amp;" - "&amp;FIXED(FIXED( IF(NOT(ISERROR( SEARCH("-",#REF!))), TRIM(RIGHT(#REF!, SEARCH("-",#REF!, 1)-1)),#REF!), 2, FALSE) - FIXED(IF(NOT(ISERROR(SEARCH("-", IF(ISBLANK(T112),0,T112)))), TRIM(RIGHT(IF(ISBLANK(T112),0,T112), SEARCH("-", IF(ISBLANK(T112),0,T112), 1)-1)), IF(ISBLANK(T112),0,T112)), 2, FALSE), 2, FALSE),FIXED(#REF!-IF(ISBLANK(T112),0,T112), 2, FALSE)),#REF!)</f>
        <v>#REF!</v>
      </c>
      <c r="W112" s="13" t="e">
        <f>SUM(O112*#REF!,N112*#REF!)*(1-U112)</f>
        <v>#REF!</v>
      </c>
      <c r="X112" s="13" t="e">
        <f>SUM(O112*#REF!,N112*#REF!)</f>
        <v>#REF!</v>
      </c>
    </row>
    <row r="113" spans="1:24" ht="57.75" customHeight="1" x14ac:dyDescent="0.2">
      <c r="A113" s="7"/>
      <c r="B113" s="9" t="s">
        <v>711</v>
      </c>
      <c r="C113" s="9" t="s">
        <v>712</v>
      </c>
      <c r="D113" s="9" t="s">
        <v>585</v>
      </c>
      <c r="E113" s="9" t="s">
        <v>586</v>
      </c>
      <c r="F113" s="9" t="s">
        <v>716</v>
      </c>
      <c r="G113" s="9" t="s">
        <v>711</v>
      </c>
      <c r="H113" s="9" t="s">
        <v>712</v>
      </c>
      <c r="I113" s="9" t="s">
        <v>700</v>
      </c>
      <c r="J113" s="9" t="s">
        <v>524</v>
      </c>
      <c r="K113" s="9" t="s">
        <v>499</v>
      </c>
      <c r="L113" s="9" t="s">
        <v>500</v>
      </c>
      <c r="M113" s="10" t="s">
        <v>26</v>
      </c>
      <c r="N113" s="11"/>
      <c r="O113" s="6"/>
      <c r="P113" s="13">
        <v>350</v>
      </c>
      <c r="Q113" s="14">
        <f t="shared" si="3"/>
        <v>0</v>
      </c>
      <c r="R113" s="14"/>
      <c r="S113" s="14"/>
      <c r="T113" s="15"/>
      <c r="U113" s="16"/>
      <c r="V113" s="13" t="e">
        <f xml:space="preserve"> IF(Q113&gt;-1, IF(OR(NOT(ISERROR( SEARCH("-",#REF!))), NOT(ISERROR(SEARCH("-", IF(ISBLANK(T113),0,T113))))),FIXED(FIXED( IF(NOT(ISERROR( SEARCH("-",#REF!))), TRIM(LEFT(#REF!, SEARCH("-",#REF!, 1)-1)),#REF!), 2, FALSE) - FIXED(IF(NOT(ISERROR(SEARCH("-", IF(ISBLANK(T113),0,T113)))), TRIM(LEFT(IF(ISBLANK(T113),0,T113), SEARCH("-", IF(ISBLANK(T113),0,T113), 1)-1)), IF(ISBLANK(T113),0,T113)), 2, FALSE), 2, FALSE)&amp;" - "&amp;FIXED(FIXED( IF(NOT(ISERROR( SEARCH("-",#REF!))), TRIM(RIGHT(#REF!, SEARCH("-",#REF!, 1)-1)),#REF!), 2, FALSE) - FIXED(IF(NOT(ISERROR(SEARCH("-", IF(ISBLANK(T113),0,T113)))), TRIM(RIGHT(IF(ISBLANK(T113),0,T113), SEARCH("-", IF(ISBLANK(T113),0,T113), 1)-1)), IF(ISBLANK(T113),0,T113)), 2, FALSE), 2, FALSE),FIXED(#REF!-IF(ISBLANK(T113),0,T113), 2, FALSE)),#REF!)</f>
        <v>#REF!</v>
      </c>
      <c r="W113" s="13" t="e">
        <f>SUM(O113*#REF!,N113*#REF!)*(1-U113)</f>
        <v>#REF!</v>
      </c>
      <c r="X113" s="13" t="e">
        <f>SUM(O113*#REF!,N113*#REF!)</f>
        <v>#REF!</v>
      </c>
    </row>
    <row r="114" spans="1:24" ht="57.75" customHeight="1" x14ac:dyDescent="0.2">
      <c r="A114" s="7"/>
      <c r="B114" s="9" t="s">
        <v>697</v>
      </c>
      <c r="C114" s="9" t="s">
        <v>698</v>
      </c>
      <c r="D114" s="9" t="s">
        <v>48</v>
      </c>
      <c r="E114" s="9" t="s">
        <v>49</v>
      </c>
      <c r="F114" s="9" t="s">
        <v>699</v>
      </c>
      <c r="G114" s="9" t="s">
        <v>697</v>
      </c>
      <c r="H114" s="9" t="s">
        <v>698</v>
      </c>
      <c r="I114" s="9" t="s">
        <v>700</v>
      </c>
      <c r="J114" s="9" t="s">
        <v>524</v>
      </c>
      <c r="K114" s="9" t="s">
        <v>499</v>
      </c>
      <c r="L114" s="9" t="s">
        <v>500</v>
      </c>
      <c r="M114" s="10" t="s">
        <v>26</v>
      </c>
      <c r="N114" s="11"/>
      <c r="O114" s="6"/>
      <c r="P114" s="13">
        <v>620</v>
      </c>
      <c r="Q114" s="14">
        <f t="shared" si="3"/>
        <v>0</v>
      </c>
      <c r="R114" s="14"/>
      <c r="S114" s="14"/>
      <c r="T114" s="15"/>
      <c r="U114" s="16"/>
      <c r="V114" s="13" t="e">
        <f xml:space="preserve"> IF(Q114&gt;-1, IF(OR(NOT(ISERROR( SEARCH("-",#REF!))), NOT(ISERROR(SEARCH("-", IF(ISBLANK(T114),0,T114))))),FIXED(FIXED( IF(NOT(ISERROR( SEARCH("-",#REF!))), TRIM(LEFT(#REF!, SEARCH("-",#REF!, 1)-1)),#REF!), 2, FALSE) - FIXED(IF(NOT(ISERROR(SEARCH("-", IF(ISBLANK(T114),0,T114)))), TRIM(LEFT(IF(ISBLANK(T114),0,T114), SEARCH("-", IF(ISBLANK(T114),0,T114), 1)-1)), IF(ISBLANK(T114),0,T114)), 2, FALSE), 2, FALSE)&amp;" - "&amp;FIXED(FIXED( IF(NOT(ISERROR( SEARCH("-",#REF!))), TRIM(RIGHT(#REF!, SEARCH("-",#REF!, 1)-1)),#REF!), 2, FALSE) - FIXED(IF(NOT(ISERROR(SEARCH("-", IF(ISBLANK(T114),0,T114)))), TRIM(RIGHT(IF(ISBLANK(T114),0,T114), SEARCH("-", IF(ISBLANK(T114),0,T114), 1)-1)), IF(ISBLANK(T114),0,T114)), 2, FALSE), 2, FALSE),FIXED(#REF!-IF(ISBLANK(T114),0,T114), 2, FALSE)),#REF!)</f>
        <v>#REF!</v>
      </c>
      <c r="W114" s="13" t="e">
        <f>SUM(O114*#REF!,N114*#REF!)*(1-U114)</f>
        <v>#REF!</v>
      </c>
      <c r="X114" s="13" t="e">
        <f>SUM(O114*#REF!,N114*#REF!)</f>
        <v>#REF!</v>
      </c>
    </row>
    <row r="115" spans="1:24" ht="57.75" customHeight="1" x14ac:dyDescent="0.2">
      <c r="A115" s="7"/>
      <c r="B115" s="9" t="s">
        <v>697</v>
      </c>
      <c r="C115" s="9" t="s">
        <v>698</v>
      </c>
      <c r="D115" s="9" t="s">
        <v>403</v>
      </c>
      <c r="E115" s="9" t="s">
        <v>404</v>
      </c>
      <c r="F115" s="9" t="s">
        <v>701</v>
      </c>
      <c r="G115" s="9" t="s">
        <v>697</v>
      </c>
      <c r="H115" s="9" t="s">
        <v>698</v>
      </c>
      <c r="I115" s="9" t="s">
        <v>700</v>
      </c>
      <c r="J115" s="9" t="s">
        <v>524</v>
      </c>
      <c r="K115" s="9" t="s">
        <v>499</v>
      </c>
      <c r="L115" s="9" t="s">
        <v>500</v>
      </c>
      <c r="M115" s="10" t="s">
        <v>26</v>
      </c>
      <c r="N115" s="11"/>
      <c r="O115" s="6"/>
      <c r="P115" s="13">
        <v>620</v>
      </c>
      <c r="Q115" s="14">
        <f t="shared" si="3"/>
        <v>0</v>
      </c>
      <c r="R115" s="14"/>
      <c r="S115" s="14"/>
      <c r="T115" s="15"/>
      <c r="U115" s="16"/>
      <c r="V115" s="13" t="e">
        <f xml:space="preserve"> IF(Q115&gt;-1, IF(OR(NOT(ISERROR( SEARCH("-",#REF!))), NOT(ISERROR(SEARCH("-", IF(ISBLANK(T115),0,T115))))),FIXED(FIXED( IF(NOT(ISERROR( SEARCH("-",#REF!))), TRIM(LEFT(#REF!, SEARCH("-",#REF!, 1)-1)),#REF!), 2, FALSE) - FIXED(IF(NOT(ISERROR(SEARCH("-", IF(ISBLANK(T115),0,T115)))), TRIM(LEFT(IF(ISBLANK(T115),0,T115), SEARCH("-", IF(ISBLANK(T115),0,T115), 1)-1)), IF(ISBLANK(T115),0,T115)), 2, FALSE), 2, FALSE)&amp;" - "&amp;FIXED(FIXED( IF(NOT(ISERROR( SEARCH("-",#REF!))), TRIM(RIGHT(#REF!, SEARCH("-",#REF!, 1)-1)),#REF!), 2, FALSE) - FIXED(IF(NOT(ISERROR(SEARCH("-", IF(ISBLANK(T115),0,T115)))), TRIM(RIGHT(IF(ISBLANK(T115),0,T115), SEARCH("-", IF(ISBLANK(T115),0,T115), 1)-1)), IF(ISBLANK(T115),0,T115)), 2, FALSE), 2, FALSE),FIXED(#REF!-IF(ISBLANK(T115),0,T115), 2, FALSE)),#REF!)</f>
        <v>#REF!</v>
      </c>
      <c r="W115" s="13" t="e">
        <f>SUM(O115*#REF!,N115*#REF!)*(1-U115)</f>
        <v>#REF!</v>
      </c>
      <c r="X115" s="13" t="e">
        <f>SUM(O115*#REF!,N115*#REF!)</f>
        <v>#REF!</v>
      </c>
    </row>
    <row r="116" spans="1:24" ht="57.75" customHeight="1" x14ac:dyDescent="0.2">
      <c r="A116" s="7"/>
      <c r="B116" s="9" t="s">
        <v>697</v>
      </c>
      <c r="C116" s="9" t="s">
        <v>698</v>
      </c>
      <c r="D116" s="9" t="s">
        <v>585</v>
      </c>
      <c r="E116" s="9" t="s">
        <v>586</v>
      </c>
      <c r="F116" s="9" t="s">
        <v>702</v>
      </c>
      <c r="G116" s="9" t="s">
        <v>697</v>
      </c>
      <c r="H116" s="9" t="s">
        <v>698</v>
      </c>
      <c r="I116" s="9" t="s">
        <v>700</v>
      </c>
      <c r="J116" s="9" t="s">
        <v>524</v>
      </c>
      <c r="K116" s="9" t="s">
        <v>499</v>
      </c>
      <c r="L116" s="9" t="s">
        <v>500</v>
      </c>
      <c r="M116" s="10" t="s">
        <v>26</v>
      </c>
      <c r="N116" s="11"/>
      <c r="O116" s="6"/>
      <c r="P116" s="13">
        <v>620</v>
      </c>
      <c r="Q116" s="14">
        <f t="shared" si="3"/>
        <v>0</v>
      </c>
      <c r="R116" s="14"/>
      <c r="S116" s="14"/>
      <c r="T116" s="15"/>
      <c r="U116" s="16"/>
      <c r="V116" s="13" t="e">
        <f xml:space="preserve"> IF(Q116&gt;-1, IF(OR(NOT(ISERROR( SEARCH("-",#REF!))), NOT(ISERROR(SEARCH("-", IF(ISBLANK(T116),0,T116))))),FIXED(FIXED( IF(NOT(ISERROR( SEARCH("-",#REF!))), TRIM(LEFT(#REF!, SEARCH("-",#REF!, 1)-1)),#REF!), 2, FALSE) - FIXED(IF(NOT(ISERROR(SEARCH("-", IF(ISBLANK(T116),0,T116)))), TRIM(LEFT(IF(ISBLANK(T116),0,T116), SEARCH("-", IF(ISBLANK(T116),0,T116), 1)-1)), IF(ISBLANK(T116),0,T116)), 2, FALSE), 2, FALSE)&amp;" - "&amp;FIXED(FIXED( IF(NOT(ISERROR( SEARCH("-",#REF!))), TRIM(RIGHT(#REF!, SEARCH("-",#REF!, 1)-1)),#REF!), 2, FALSE) - FIXED(IF(NOT(ISERROR(SEARCH("-", IF(ISBLANK(T116),0,T116)))), TRIM(RIGHT(IF(ISBLANK(T116),0,T116), SEARCH("-", IF(ISBLANK(T116),0,T116), 1)-1)), IF(ISBLANK(T116),0,T116)), 2, FALSE), 2, FALSE),FIXED(#REF!-IF(ISBLANK(T116),0,T116), 2, FALSE)),#REF!)</f>
        <v>#REF!</v>
      </c>
      <c r="W116" s="13" t="e">
        <f>SUM(O116*#REF!,N116*#REF!)*(1-U116)</f>
        <v>#REF!</v>
      </c>
      <c r="X116" s="13" t="e">
        <f>SUM(O116*#REF!,N116*#REF!)</f>
        <v>#REF!</v>
      </c>
    </row>
    <row r="117" spans="1:24" ht="57.75" customHeight="1" x14ac:dyDescent="0.2">
      <c r="A117" s="7"/>
      <c r="B117" s="9" t="s">
        <v>697</v>
      </c>
      <c r="C117" s="9" t="s">
        <v>698</v>
      </c>
      <c r="D117" s="9" t="s">
        <v>525</v>
      </c>
      <c r="E117" s="9" t="s">
        <v>526</v>
      </c>
      <c r="F117" s="9" t="s">
        <v>703</v>
      </c>
      <c r="G117" s="9" t="s">
        <v>697</v>
      </c>
      <c r="H117" s="9" t="s">
        <v>698</v>
      </c>
      <c r="I117" s="9" t="s">
        <v>700</v>
      </c>
      <c r="J117" s="9" t="s">
        <v>524</v>
      </c>
      <c r="K117" s="9" t="s">
        <v>499</v>
      </c>
      <c r="L117" s="9" t="s">
        <v>500</v>
      </c>
      <c r="M117" s="10" t="s">
        <v>26</v>
      </c>
      <c r="N117" s="11"/>
      <c r="O117" s="6"/>
      <c r="P117" s="13">
        <v>620</v>
      </c>
      <c r="Q117" s="14">
        <f t="shared" si="3"/>
        <v>0</v>
      </c>
      <c r="R117" s="14"/>
      <c r="S117" s="14"/>
      <c r="T117" s="15"/>
      <c r="U117" s="16"/>
      <c r="V117" s="13" t="e">
        <f xml:space="preserve"> IF(Q117&gt;-1, IF(OR(NOT(ISERROR( SEARCH("-",#REF!))), NOT(ISERROR(SEARCH("-", IF(ISBLANK(T117),0,T117))))),FIXED(FIXED( IF(NOT(ISERROR( SEARCH("-",#REF!))), TRIM(LEFT(#REF!, SEARCH("-",#REF!, 1)-1)),#REF!), 2, FALSE) - FIXED(IF(NOT(ISERROR(SEARCH("-", IF(ISBLANK(T117),0,T117)))), TRIM(LEFT(IF(ISBLANK(T117),0,T117), SEARCH("-", IF(ISBLANK(T117),0,T117), 1)-1)), IF(ISBLANK(T117),0,T117)), 2, FALSE), 2, FALSE)&amp;" - "&amp;FIXED(FIXED( IF(NOT(ISERROR( SEARCH("-",#REF!))), TRIM(RIGHT(#REF!, SEARCH("-",#REF!, 1)-1)),#REF!), 2, FALSE) - FIXED(IF(NOT(ISERROR(SEARCH("-", IF(ISBLANK(T117),0,T117)))), TRIM(RIGHT(IF(ISBLANK(T117),0,T117), SEARCH("-", IF(ISBLANK(T117),0,T117), 1)-1)), IF(ISBLANK(T117),0,T117)), 2, FALSE), 2, FALSE),FIXED(#REF!-IF(ISBLANK(T117),0,T117), 2, FALSE)),#REF!)</f>
        <v>#REF!</v>
      </c>
      <c r="W117" s="13" t="e">
        <f>SUM(O117*#REF!,N117*#REF!)*(1-U117)</f>
        <v>#REF!</v>
      </c>
      <c r="X117" s="13" t="e">
        <f>SUM(O117*#REF!,N117*#REF!)</f>
        <v>#REF!</v>
      </c>
    </row>
    <row r="118" spans="1:24" ht="57.75" customHeight="1" x14ac:dyDescent="0.2">
      <c r="A118" s="7"/>
      <c r="B118" s="9" t="s">
        <v>722</v>
      </c>
      <c r="C118" s="9" t="s">
        <v>723</v>
      </c>
      <c r="D118" s="9" t="s">
        <v>128</v>
      </c>
      <c r="E118" s="9" t="s">
        <v>129</v>
      </c>
      <c r="F118" s="9" t="s">
        <v>724</v>
      </c>
      <c r="G118" s="9" t="s">
        <v>722</v>
      </c>
      <c r="H118" s="9" t="s">
        <v>723</v>
      </c>
      <c r="I118" s="9" t="s">
        <v>51</v>
      </c>
      <c r="J118" s="9" t="s">
        <v>720</v>
      </c>
      <c r="K118" s="9" t="s">
        <v>499</v>
      </c>
      <c r="L118" s="9" t="s">
        <v>500</v>
      </c>
      <c r="M118" s="10" t="s">
        <v>26</v>
      </c>
      <c r="N118" s="11"/>
      <c r="O118" s="6"/>
      <c r="P118" s="13">
        <v>330</v>
      </c>
      <c r="Q118" s="14">
        <f t="shared" si="3"/>
        <v>0</v>
      </c>
      <c r="R118" s="14"/>
      <c r="S118" s="14"/>
      <c r="T118" s="15"/>
      <c r="U118" s="16"/>
      <c r="V118" s="13" t="e">
        <f xml:space="preserve"> IF(Q118&gt;-1, IF(OR(NOT(ISERROR( SEARCH("-",#REF!))), NOT(ISERROR(SEARCH("-", IF(ISBLANK(T118),0,T118))))),FIXED(FIXED( IF(NOT(ISERROR( SEARCH("-",#REF!))), TRIM(LEFT(#REF!, SEARCH("-",#REF!, 1)-1)),#REF!), 2, FALSE) - FIXED(IF(NOT(ISERROR(SEARCH("-", IF(ISBLANK(T118),0,T118)))), TRIM(LEFT(IF(ISBLANK(T118),0,T118), SEARCH("-", IF(ISBLANK(T118),0,T118), 1)-1)), IF(ISBLANK(T118),0,T118)), 2, FALSE), 2, FALSE)&amp;" - "&amp;FIXED(FIXED( IF(NOT(ISERROR( SEARCH("-",#REF!))), TRIM(RIGHT(#REF!, SEARCH("-",#REF!, 1)-1)),#REF!), 2, FALSE) - FIXED(IF(NOT(ISERROR(SEARCH("-", IF(ISBLANK(T118),0,T118)))), TRIM(RIGHT(IF(ISBLANK(T118),0,T118), SEARCH("-", IF(ISBLANK(T118),0,T118), 1)-1)), IF(ISBLANK(T118),0,T118)), 2, FALSE), 2, FALSE),FIXED(#REF!-IF(ISBLANK(T118),0,T118), 2, FALSE)),#REF!)</f>
        <v>#REF!</v>
      </c>
      <c r="W118" s="13" t="e">
        <f>SUM(O118*#REF!,N118*#REF!)*(1-U118)</f>
        <v>#REF!</v>
      </c>
      <c r="X118" s="13" t="e">
        <f>SUM(O118*#REF!,N118*#REF!)</f>
        <v>#REF!</v>
      </c>
    </row>
    <row r="119" spans="1:24" ht="57.75" customHeight="1" x14ac:dyDescent="0.2">
      <c r="A119" s="7"/>
      <c r="B119" s="9" t="s">
        <v>722</v>
      </c>
      <c r="C119" s="9" t="s">
        <v>723</v>
      </c>
      <c r="D119" s="9" t="s">
        <v>403</v>
      </c>
      <c r="E119" s="9" t="s">
        <v>404</v>
      </c>
      <c r="F119" s="9" t="s">
        <v>725</v>
      </c>
      <c r="G119" s="9" t="s">
        <v>722</v>
      </c>
      <c r="H119" s="9" t="s">
        <v>723</v>
      </c>
      <c r="I119" s="9" t="s">
        <v>51</v>
      </c>
      <c r="J119" s="9" t="s">
        <v>720</v>
      </c>
      <c r="K119" s="9" t="s">
        <v>499</v>
      </c>
      <c r="L119" s="9" t="s">
        <v>500</v>
      </c>
      <c r="M119" s="10" t="s">
        <v>26</v>
      </c>
      <c r="N119" s="11"/>
      <c r="O119" s="6"/>
      <c r="P119" s="13">
        <v>330</v>
      </c>
      <c r="Q119" s="14">
        <f t="shared" si="3"/>
        <v>0</v>
      </c>
      <c r="R119" s="14"/>
      <c r="S119" s="14"/>
      <c r="T119" s="15"/>
      <c r="U119" s="16"/>
      <c r="V119" s="13" t="e">
        <f xml:space="preserve"> IF(Q119&gt;-1, IF(OR(NOT(ISERROR( SEARCH("-",#REF!))), NOT(ISERROR(SEARCH("-", IF(ISBLANK(T119),0,T119))))),FIXED(FIXED( IF(NOT(ISERROR( SEARCH("-",#REF!))), TRIM(LEFT(#REF!, SEARCH("-",#REF!, 1)-1)),#REF!), 2, FALSE) - FIXED(IF(NOT(ISERROR(SEARCH("-", IF(ISBLANK(T119),0,T119)))), TRIM(LEFT(IF(ISBLANK(T119),0,T119), SEARCH("-", IF(ISBLANK(T119),0,T119), 1)-1)), IF(ISBLANK(T119),0,T119)), 2, FALSE), 2, FALSE)&amp;" - "&amp;FIXED(FIXED( IF(NOT(ISERROR( SEARCH("-",#REF!))), TRIM(RIGHT(#REF!, SEARCH("-",#REF!, 1)-1)),#REF!), 2, FALSE) - FIXED(IF(NOT(ISERROR(SEARCH("-", IF(ISBLANK(T119),0,T119)))), TRIM(RIGHT(IF(ISBLANK(T119),0,T119), SEARCH("-", IF(ISBLANK(T119),0,T119), 1)-1)), IF(ISBLANK(T119),0,T119)), 2, FALSE), 2, FALSE),FIXED(#REF!-IF(ISBLANK(T119),0,T119), 2, FALSE)),#REF!)</f>
        <v>#REF!</v>
      </c>
      <c r="W119" s="13" t="e">
        <f>SUM(O119*#REF!,N119*#REF!)*(1-U119)</f>
        <v>#REF!</v>
      </c>
      <c r="X119" s="13" t="e">
        <f>SUM(O119*#REF!,N119*#REF!)</f>
        <v>#REF!</v>
      </c>
    </row>
    <row r="120" spans="1:24" ht="57.75" customHeight="1" x14ac:dyDescent="0.2">
      <c r="A120" s="7"/>
      <c r="B120" s="9" t="s">
        <v>726</v>
      </c>
      <c r="C120" s="9" t="s">
        <v>727</v>
      </c>
      <c r="D120" s="9" t="s">
        <v>128</v>
      </c>
      <c r="E120" s="9" t="s">
        <v>129</v>
      </c>
      <c r="F120" s="9" t="s">
        <v>728</v>
      </c>
      <c r="G120" s="9" t="s">
        <v>726</v>
      </c>
      <c r="H120" s="9" t="s">
        <v>727</v>
      </c>
      <c r="I120" s="9" t="s">
        <v>729</v>
      </c>
      <c r="J120" s="9" t="s">
        <v>720</v>
      </c>
      <c r="K120" s="9" t="s">
        <v>499</v>
      </c>
      <c r="L120" s="9" t="s">
        <v>500</v>
      </c>
      <c r="M120" s="10" t="s">
        <v>26</v>
      </c>
      <c r="N120" s="11"/>
      <c r="O120" s="6"/>
      <c r="P120" s="13">
        <v>490</v>
      </c>
      <c r="Q120" s="14">
        <f t="shared" si="3"/>
        <v>0</v>
      </c>
      <c r="R120" s="14"/>
      <c r="S120" s="14"/>
      <c r="T120" s="15"/>
      <c r="U120" s="16"/>
      <c r="V120" s="13" t="e">
        <f xml:space="preserve"> IF(Q120&gt;-1, IF(OR(NOT(ISERROR( SEARCH("-",#REF!))), NOT(ISERROR(SEARCH("-", IF(ISBLANK(T120),0,T120))))),FIXED(FIXED( IF(NOT(ISERROR( SEARCH("-",#REF!))), TRIM(LEFT(#REF!, SEARCH("-",#REF!, 1)-1)),#REF!), 2, FALSE) - FIXED(IF(NOT(ISERROR(SEARCH("-", IF(ISBLANK(T120),0,T120)))), TRIM(LEFT(IF(ISBLANK(T120),0,T120), SEARCH("-", IF(ISBLANK(T120),0,T120), 1)-1)), IF(ISBLANK(T120),0,T120)), 2, FALSE), 2, FALSE)&amp;" - "&amp;FIXED(FIXED( IF(NOT(ISERROR( SEARCH("-",#REF!))), TRIM(RIGHT(#REF!, SEARCH("-",#REF!, 1)-1)),#REF!), 2, FALSE) - FIXED(IF(NOT(ISERROR(SEARCH("-", IF(ISBLANK(T120),0,T120)))), TRIM(RIGHT(IF(ISBLANK(T120),0,T120), SEARCH("-", IF(ISBLANK(T120),0,T120), 1)-1)), IF(ISBLANK(T120),0,T120)), 2, FALSE), 2, FALSE),FIXED(#REF!-IF(ISBLANK(T120),0,T120), 2, FALSE)),#REF!)</f>
        <v>#REF!</v>
      </c>
      <c r="W120" s="13" t="e">
        <f>SUM(O120*#REF!,N120*#REF!)*(1-U120)</f>
        <v>#REF!</v>
      </c>
      <c r="X120" s="13" t="e">
        <f>SUM(O120*#REF!,N120*#REF!)</f>
        <v>#REF!</v>
      </c>
    </row>
    <row r="121" spans="1:24" ht="57.75" customHeight="1" x14ac:dyDescent="0.2">
      <c r="A121" s="7"/>
      <c r="B121" s="9" t="s">
        <v>726</v>
      </c>
      <c r="C121" s="9" t="s">
        <v>727</v>
      </c>
      <c r="D121" s="9" t="s">
        <v>403</v>
      </c>
      <c r="E121" s="9" t="s">
        <v>404</v>
      </c>
      <c r="F121" s="9" t="s">
        <v>730</v>
      </c>
      <c r="G121" s="9" t="s">
        <v>726</v>
      </c>
      <c r="H121" s="9" t="s">
        <v>727</v>
      </c>
      <c r="I121" s="9" t="s">
        <v>729</v>
      </c>
      <c r="J121" s="9" t="s">
        <v>720</v>
      </c>
      <c r="K121" s="9" t="s">
        <v>499</v>
      </c>
      <c r="L121" s="9" t="s">
        <v>500</v>
      </c>
      <c r="M121" s="10" t="s">
        <v>26</v>
      </c>
      <c r="N121" s="11"/>
      <c r="O121" s="6"/>
      <c r="P121" s="13">
        <v>490</v>
      </c>
      <c r="Q121" s="14">
        <f t="shared" si="3"/>
        <v>0</v>
      </c>
      <c r="R121" s="14"/>
      <c r="S121" s="14"/>
      <c r="T121" s="15"/>
      <c r="U121" s="16"/>
      <c r="V121" s="13" t="e">
        <f xml:space="preserve"> IF(Q121&gt;-1, IF(OR(NOT(ISERROR( SEARCH("-",#REF!))), NOT(ISERROR(SEARCH("-", IF(ISBLANK(T121),0,T121))))),FIXED(FIXED( IF(NOT(ISERROR( SEARCH("-",#REF!))), TRIM(LEFT(#REF!, SEARCH("-",#REF!, 1)-1)),#REF!), 2, FALSE) - FIXED(IF(NOT(ISERROR(SEARCH("-", IF(ISBLANK(T121),0,T121)))), TRIM(LEFT(IF(ISBLANK(T121),0,T121), SEARCH("-", IF(ISBLANK(T121),0,T121), 1)-1)), IF(ISBLANK(T121),0,T121)), 2, FALSE), 2, FALSE)&amp;" - "&amp;FIXED(FIXED( IF(NOT(ISERROR( SEARCH("-",#REF!))), TRIM(RIGHT(#REF!, SEARCH("-",#REF!, 1)-1)),#REF!), 2, FALSE) - FIXED(IF(NOT(ISERROR(SEARCH("-", IF(ISBLANK(T121),0,T121)))), TRIM(RIGHT(IF(ISBLANK(T121),0,T121), SEARCH("-", IF(ISBLANK(T121),0,T121), 1)-1)), IF(ISBLANK(T121),0,T121)), 2, FALSE), 2, FALSE),FIXED(#REF!-IF(ISBLANK(T121),0,T121), 2, FALSE)),#REF!)</f>
        <v>#REF!</v>
      </c>
      <c r="W121" s="13" t="e">
        <f>SUM(O121*#REF!,N121*#REF!)*(1-U121)</f>
        <v>#REF!</v>
      </c>
      <c r="X121" s="13" t="e">
        <f>SUM(O121*#REF!,N121*#REF!)</f>
        <v>#REF!</v>
      </c>
    </row>
    <row r="122" spans="1:24" ht="57.75" customHeight="1" x14ac:dyDescent="0.2">
      <c r="A122" s="7"/>
      <c r="B122" s="9" t="s">
        <v>717</v>
      </c>
      <c r="C122" s="9" t="s">
        <v>718</v>
      </c>
      <c r="D122" s="9" t="s">
        <v>128</v>
      </c>
      <c r="E122" s="9" t="s">
        <v>129</v>
      </c>
      <c r="F122" s="9" t="s">
        <v>719</v>
      </c>
      <c r="G122" s="9" t="s">
        <v>717</v>
      </c>
      <c r="H122" s="9" t="s">
        <v>718</v>
      </c>
      <c r="I122" s="9" t="s">
        <v>51</v>
      </c>
      <c r="J122" s="9" t="s">
        <v>720</v>
      </c>
      <c r="K122" s="9" t="s">
        <v>499</v>
      </c>
      <c r="L122" s="9" t="s">
        <v>500</v>
      </c>
      <c r="M122" s="10" t="s">
        <v>26</v>
      </c>
      <c r="N122" s="11"/>
      <c r="O122" s="6"/>
      <c r="P122" s="13">
        <v>650</v>
      </c>
      <c r="Q122" s="14">
        <f t="shared" si="3"/>
        <v>0</v>
      </c>
      <c r="R122" s="14"/>
      <c r="S122" s="14"/>
      <c r="T122" s="15"/>
      <c r="U122" s="16"/>
      <c r="V122" s="13" t="e">
        <f xml:space="preserve"> IF(Q122&gt;-1, IF(OR(NOT(ISERROR( SEARCH("-",#REF!))), NOT(ISERROR(SEARCH("-", IF(ISBLANK(T122),0,T122))))),FIXED(FIXED( IF(NOT(ISERROR( SEARCH("-",#REF!))), TRIM(LEFT(#REF!, SEARCH("-",#REF!, 1)-1)),#REF!), 2, FALSE) - FIXED(IF(NOT(ISERROR(SEARCH("-", IF(ISBLANK(T122),0,T122)))), TRIM(LEFT(IF(ISBLANK(T122),0,T122), SEARCH("-", IF(ISBLANK(T122),0,T122), 1)-1)), IF(ISBLANK(T122),0,T122)), 2, FALSE), 2, FALSE)&amp;" - "&amp;FIXED(FIXED( IF(NOT(ISERROR( SEARCH("-",#REF!))), TRIM(RIGHT(#REF!, SEARCH("-",#REF!, 1)-1)),#REF!), 2, FALSE) - FIXED(IF(NOT(ISERROR(SEARCH("-", IF(ISBLANK(T122),0,T122)))), TRIM(RIGHT(IF(ISBLANK(T122),0,T122), SEARCH("-", IF(ISBLANK(T122),0,T122), 1)-1)), IF(ISBLANK(T122),0,T122)), 2, FALSE), 2, FALSE),FIXED(#REF!-IF(ISBLANK(T122),0,T122), 2, FALSE)),#REF!)</f>
        <v>#REF!</v>
      </c>
      <c r="W122" s="13" t="e">
        <f>SUM(O122*#REF!,N122*#REF!)*(1-U122)</f>
        <v>#REF!</v>
      </c>
      <c r="X122" s="13" t="e">
        <f>SUM(O122*#REF!,N122*#REF!)</f>
        <v>#REF!</v>
      </c>
    </row>
    <row r="123" spans="1:24" ht="57.75" customHeight="1" x14ac:dyDescent="0.2">
      <c r="A123" s="7"/>
      <c r="B123" s="9" t="s">
        <v>717</v>
      </c>
      <c r="C123" s="9" t="s">
        <v>718</v>
      </c>
      <c r="D123" s="9" t="s">
        <v>403</v>
      </c>
      <c r="E123" s="9" t="s">
        <v>404</v>
      </c>
      <c r="F123" s="9" t="s">
        <v>721</v>
      </c>
      <c r="G123" s="9" t="s">
        <v>717</v>
      </c>
      <c r="H123" s="9" t="s">
        <v>718</v>
      </c>
      <c r="I123" s="9" t="s">
        <v>51</v>
      </c>
      <c r="J123" s="9" t="s">
        <v>720</v>
      </c>
      <c r="K123" s="9" t="s">
        <v>499</v>
      </c>
      <c r="L123" s="9" t="s">
        <v>500</v>
      </c>
      <c r="M123" s="10" t="s">
        <v>26</v>
      </c>
      <c r="N123" s="11"/>
      <c r="O123" s="6"/>
      <c r="P123" s="13">
        <v>650</v>
      </c>
      <c r="Q123" s="14">
        <f t="shared" si="3"/>
        <v>0</v>
      </c>
      <c r="R123" s="14"/>
      <c r="S123" s="14"/>
      <c r="T123" s="15"/>
      <c r="U123" s="16"/>
      <c r="V123" s="13" t="e">
        <f xml:space="preserve"> IF(Q123&gt;-1, IF(OR(NOT(ISERROR( SEARCH("-",#REF!))), NOT(ISERROR(SEARCH("-", IF(ISBLANK(T123),0,T123))))),FIXED(FIXED( IF(NOT(ISERROR( SEARCH("-",#REF!))), TRIM(LEFT(#REF!, SEARCH("-",#REF!, 1)-1)),#REF!), 2, FALSE) - FIXED(IF(NOT(ISERROR(SEARCH("-", IF(ISBLANK(T123),0,T123)))), TRIM(LEFT(IF(ISBLANK(T123),0,T123), SEARCH("-", IF(ISBLANK(T123),0,T123), 1)-1)), IF(ISBLANK(T123),0,T123)), 2, FALSE), 2, FALSE)&amp;" - "&amp;FIXED(FIXED( IF(NOT(ISERROR( SEARCH("-",#REF!))), TRIM(RIGHT(#REF!, SEARCH("-",#REF!, 1)-1)),#REF!), 2, FALSE) - FIXED(IF(NOT(ISERROR(SEARCH("-", IF(ISBLANK(T123),0,T123)))), TRIM(RIGHT(IF(ISBLANK(T123),0,T123), SEARCH("-", IF(ISBLANK(T123),0,T123), 1)-1)), IF(ISBLANK(T123),0,T123)), 2, FALSE), 2, FALSE),FIXED(#REF!-IF(ISBLANK(T123),0,T123), 2, FALSE)),#REF!)</f>
        <v>#REF!</v>
      </c>
      <c r="W123" s="13" t="e">
        <f>SUM(O123*#REF!,N123*#REF!)*(1-U123)</f>
        <v>#REF!</v>
      </c>
      <c r="X123" s="13" t="e">
        <f>SUM(O123*#REF!,N123*#REF!)</f>
        <v>#REF!</v>
      </c>
    </row>
    <row r="124" spans="1:24" ht="57.75" customHeight="1" x14ac:dyDescent="0.2">
      <c r="A124" s="7"/>
      <c r="B124" s="9" t="s">
        <v>741</v>
      </c>
      <c r="C124" s="9" t="s">
        <v>742</v>
      </c>
      <c r="D124" s="9" t="s">
        <v>733</v>
      </c>
      <c r="E124" s="9" t="s">
        <v>734</v>
      </c>
      <c r="F124" s="9" t="s">
        <v>743</v>
      </c>
      <c r="G124" s="9" t="s">
        <v>741</v>
      </c>
      <c r="H124" s="9" t="s">
        <v>742</v>
      </c>
      <c r="I124" s="9" t="s">
        <v>497</v>
      </c>
      <c r="J124" s="9" t="s">
        <v>736</v>
      </c>
      <c r="K124" s="9" t="s">
        <v>499</v>
      </c>
      <c r="L124" s="9" t="s">
        <v>500</v>
      </c>
      <c r="M124" s="10" t="s">
        <v>26</v>
      </c>
      <c r="N124" s="11"/>
      <c r="O124" s="6"/>
      <c r="P124" s="13">
        <v>310</v>
      </c>
      <c r="Q124" s="14">
        <f t="shared" si="3"/>
        <v>0</v>
      </c>
      <c r="R124" s="14"/>
      <c r="S124" s="14"/>
      <c r="T124" s="15"/>
      <c r="U124" s="16"/>
      <c r="V124" s="13" t="e">
        <f xml:space="preserve"> IF(Q124&gt;-1, IF(OR(NOT(ISERROR( SEARCH("-",#REF!))), NOT(ISERROR(SEARCH("-", IF(ISBLANK(T124),0,T124))))),FIXED(FIXED( IF(NOT(ISERROR( SEARCH("-",#REF!))), TRIM(LEFT(#REF!, SEARCH("-",#REF!, 1)-1)),#REF!), 2, FALSE) - FIXED(IF(NOT(ISERROR(SEARCH("-", IF(ISBLANK(T124),0,T124)))), TRIM(LEFT(IF(ISBLANK(T124),0,T124), SEARCH("-", IF(ISBLANK(T124),0,T124), 1)-1)), IF(ISBLANK(T124),0,T124)), 2, FALSE), 2, FALSE)&amp;" - "&amp;FIXED(FIXED( IF(NOT(ISERROR( SEARCH("-",#REF!))), TRIM(RIGHT(#REF!, SEARCH("-",#REF!, 1)-1)),#REF!), 2, FALSE) - FIXED(IF(NOT(ISERROR(SEARCH("-", IF(ISBLANK(T124),0,T124)))), TRIM(RIGHT(IF(ISBLANK(T124),0,T124), SEARCH("-", IF(ISBLANK(T124),0,T124), 1)-1)), IF(ISBLANK(T124),0,T124)), 2, FALSE), 2, FALSE),FIXED(#REF!-IF(ISBLANK(T124),0,T124), 2, FALSE)),#REF!)</f>
        <v>#REF!</v>
      </c>
      <c r="W124" s="13" t="e">
        <f>SUM(O124*#REF!,N124*#REF!)*(1-U124)</f>
        <v>#REF!</v>
      </c>
      <c r="X124" s="13" t="e">
        <f>SUM(O124*#REF!,N124*#REF!)</f>
        <v>#REF!</v>
      </c>
    </row>
    <row r="125" spans="1:24" ht="57.75" customHeight="1" x14ac:dyDescent="0.2">
      <c r="A125" s="7"/>
      <c r="B125" s="9" t="s">
        <v>741</v>
      </c>
      <c r="C125" s="9" t="s">
        <v>742</v>
      </c>
      <c r="D125" s="9" t="s">
        <v>554</v>
      </c>
      <c r="E125" s="9" t="s">
        <v>555</v>
      </c>
      <c r="F125" s="9" t="s">
        <v>744</v>
      </c>
      <c r="G125" s="9" t="s">
        <v>741</v>
      </c>
      <c r="H125" s="9" t="s">
        <v>742</v>
      </c>
      <c r="I125" s="9" t="s">
        <v>497</v>
      </c>
      <c r="J125" s="9" t="s">
        <v>736</v>
      </c>
      <c r="K125" s="9" t="s">
        <v>499</v>
      </c>
      <c r="L125" s="9" t="s">
        <v>500</v>
      </c>
      <c r="M125" s="10" t="s">
        <v>26</v>
      </c>
      <c r="N125" s="11"/>
      <c r="O125" s="6"/>
      <c r="P125" s="13">
        <v>310</v>
      </c>
      <c r="Q125" s="14">
        <f t="shared" si="3"/>
        <v>0</v>
      </c>
      <c r="R125" s="14"/>
      <c r="S125" s="14"/>
      <c r="T125" s="15"/>
      <c r="U125" s="16"/>
      <c r="V125" s="13" t="e">
        <f xml:space="preserve"> IF(Q125&gt;-1, IF(OR(NOT(ISERROR( SEARCH("-",#REF!))), NOT(ISERROR(SEARCH("-", IF(ISBLANK(T125),0,T125))))),FIXED(FIXED( IF(NOT(ISERROR( SEARCH("-",#REF!))), TRIM(LEFT(#REF!, SEARCH("-",#REF!, 1)-1)),#REF!), 2, FALSE) - FIXED(IF(NOT(ISERROR(SEARCH("-", IF(ISBLANK(T125),0,T125)))), TRIM(LEFT(IF(ISBLANK(T125),0,T125), SEARCH("-", IF(ISBLANK(T125),0,T125), 1)-1)), IF(ISBLANK(T125),0,T125)), 2, FALSE), 2, FALSE)&amp;" - "&amp;FIXED(FIXED( IF(NOT(ISERROR( SEARCH("-",#REF!))), TRIM(RIGHT(#REF!, SEARCH("-",#REF!, 1)-1)),#REF!), 2, FALSE) - FIXED(IF(NOT(ISERROR(SEARCH("-", IF(ISBLANK(T125),0,T125)))), TRIM(RIGHT(IF(ISBLANK(T125),0,T125), SEARCH("-", IF(ISBLANK(T125),0,T125), 1)-1)), IF(ISBLANK(T125),0,T125)), 2, FALSE), 2, FALSE),FIXED(#REF!-IF(ISBLANK(T125),0,T125), 2, FALSE)),#REF!)</f>
        <v>#REF!</v>
      </c>
      <c r="W125" s="13" t="e">
        <f>SUM(O125*#REF!,N125*#REF!)*(1-U125)</f>
        <v>#REF!</v>
      </c>
      <c r="X125" s="13" t="e">
        <f>SUM(O125*#REF!,N125*#REF!)</f>
        <v>#REF!</v>
      </c>
    </row>
    <row r="126" spans="1:24" ht="57.75" customHeight="1" x14ac:dyDescent="0.2">
      <c r="A126" s="7"/>
      <c r="B126" s="9" t="s">
        <v>741</v>
      </c>
      <c r="C126" s="9" t="s">
        <v>742</v>
      </c>
      <c r="D126" s="9" t="s">
        <v>738</v>
      </c>
      <c r="E126" s="9" t="s">
        <v>739</v>
      </c>
      <c r="F126" s="9" t="s">
        <v>745</v>
      </c>
      <c r="G126" s="9" t="s">
        <v>741</v>
      </c>
      <c r="H126" s="9" t="s">
        <v>742</v>
      </c>
      <c r="I126" s="9" t="s">
        <v>497</v>
      </c>
      <c r="J126" s="9" t="s">
        <v>736</v>
      </c>
      <c r="K126" s="9" t="s">
        <v>499</v>
      </c>
      <c r="L126" s="9" t="s">
        <v>500</v>
      </c>
      <c r="M126" s="10" t="s">
        <v>26</v>
      </c>
      <c r="N126" s="11"/>
      <c r="O126" s="6"/>
      <c r="P126" s="13">
        <v>310</v>
      </c>
      <c r="Q126" s="14">
        <f t="shared" si="3"/>
        <v>0</v>
      </c>
      <c r="R126" s="14"/>
      <c r="S126" s="14"/>
      <c r="T126" s="15"/>
      <c r="U126" s="16"/>
      <c r="V126" s="13" t="e">
        <f xml:space="preserve"> IF(Q126&gt;-1, IF(OR(NOT(ISERROR( SEARCH("-",#REF!))), NOT(ISERROR(SEARCH("-", IF(ISBLANK(T126),0,T126))))),FIXED(FIXED( IF(NOT(ISERROR( SEARCH("-",#REF!))), TRIM(LEFT(#REF!, SEARCH("-",#REF!, 1)-1)),#REF!), 2, FALSE) - FIXED(IF(NOT(ISERROR(SEARCH("-", IF(ISBLANK(T126),0,T126)))), TRIM(LEFT(IF(ISBLANK(T126),0,T126), SEARCH("-", IF(ISBLANK(T126),0,T126), 1)-1)), IF(ISBLANK(T126),0,T126)), 2, FALSE), 2, FALSE)&amp;" - "&amp;FIXED(FIXED( IF(NOT(ISERROR( SEARCH("-",#REF!))), TRIM(RIGHT(#REF!, SEARCH("-",#REF!, 1)-1)),#REF!), 2, FALSE) - FIXED(IF(NOT(ISERROR(SEARCH("-", IF(ISBLANK(T126),0,T126)))), TRIM(RIGHT(IF(ISBLANK(T126),0,T126), SEARCH("-", IF(ISBLANK(T126),0,T126), 1)-1)), IF(ISBLANK(T126),0,T126)), 2, FALSE), 2, FALSE),FIXED(#REF!-IF(ISBLANK(T126),0,T126), 2, FALSE)),#REF!)</f>
        <v>#REF!</v>
      </c>
      <c r="W126" s="13" t="e">
        <f>SUM(O126*#REF!,N126*#REF!)*(1-U126)</f>
        <v>#REF!</v>
      </c>
      <c r="X126" s="13" t="e">
        <f>SUM(O126*#REF!,N126*#REF!)</f>
        <v>#REF!</v>
      </c>
    </row>
    <row r="127" spans="1:24" ht="57.75" customHeight="1" x14ac:dyDescent="0.2">
      <c r="A127" s="7"/>
      <c r="B127" s="9" t="s">
        <v>746</v>
      </c>
      <c r="C127" s="9" t="s">
        <v>747</v>
      </c>
      <c r="D127" s="9" t="s">
        <v>733</v>
      </c>
      <c r="E127" s="9" t="s">
        <v>734</v>
      </c>
      <c r="F127" s="9" t="s">
        <v>748</v>
      </c>
      <c r="G127" s="9" t="s">
        <v>746</v>
      </c>
      <c r="H127" s="9" t="s">
        <v>747</v>
      </c>
      <c r="I127" s="9" t="s">
        <v>497</v>
      </c>
      <c r="J127" s="9" t="s">
        <v>736</v>
      </c>
      <c r="K127" s="9" t="s">
        <v>499</v>
      </c>
      <c r="L127" s="9" t="s">
        <v>500</v>
      </c>
      <c r="M127" s="10" t="s">
        <v>26</v>
      </c>
      <c r="N127" s="11"/>
      <c r="O127" s="6"/>
      <c r="P127" s="13">
        <v>490</v>
      </c>
      <c r="Q127" s="14">
        <f t="shared" si="3"/>
        <v>0</v>
      </c>
      <c r="R127" s="14"/>
      <c r="S127" s="14"/>
      <c r="T127" s="15"/>
      <c r="U127" s="16"/>
      <c r="V127" s="13" t="e">
        <f xml:space="preserve"> IF(Q127&gt;-1, IF(OR(NOT(ISERROR( SEARCH("-",#REF!))), NOT(ISERROR(SEARCH("-", IF(ISBLANK(T127),0,T127))))),FIXED(FIXED( IF(NOT(ISERROR( SEARCH("-",#REF!))), TRIM(LEFT(#REF!, SEARCH("-",#REF!, 1)-1)),#REF!), 2, FALSE) - FIXED(IF(NOT(ISERROR(SEARCH("-", IF(ISBLANK(T127),0,T127)))), TRIM(LEFT(IF(ISBLANK(T127),0,T127), SEARCH("-", IF(ISBLANK(T127),0,T127), 1)-1)), IF(ISBLANK(T127),0,T127)), 2, FALSE), 2, FALSE)&amp;" - "&amp;FIXED(FIXED( IF(NOT(ISERROR( SEARCH("-",#REF!))), TRIM(RIGHT(#REF!, SEARCH("-",#REF!, 1)-1)),#REF!), 2, FALSE) - FIXED(IF(NOT(ISERROR(SEARCH("-", IF(ISBLANK(T127),0,T127)))), TRIM(RIGHT(IF(ISBLANK(T127),0,T127), SEARCH("-", IF(ISBLANK(T127),0,T127), 1)-1)), IF(ISBLANK(T127),0,T127)), 2, FALSE), 2, FALSE),FIXED(#REF!-IF(ISBLANK(T127),0,T127), 2, FALSE)),#REF!)</f>
        <v>#REF!</v>
      </c>
      <c r="W127" s="13" t="e">
        <f>SUM(O127*#REF!,N127*#REF!)*(1-U127)</f>
        <v>#REF!</v>
      </c>
      <c r="X127" s="13" t="e">
        <f>SUM(O127*#REF!,N127*#REF!)</f>
        <v>#REF!</v>
      </c>
    </row>
    <row r="128" spans="1:24" ht="57.75" customHeight="1" x14ac:dyDescent="0.2">
      <c r="A128" s="7"/>
      <c r="B128" s="9" t="s">
        <v>746</v>
      </c>
      <c r="C128" s="9" t="s">
        <v>747</v>
      </c>
      <c r="D128" s="9" t="s">
        <v>554</v>
      </c>
      <c r="E128" s="9" t="s">
        <v>555</v>
      </c>
      <c r="F128" s="9" t="s">
        <v>749</v>
      </c>
      <c r="G128" s="9" t="s">
        <v>746</v>
      </c>
      <c r="H128" s="9" t="s">
        <v>747</v>
      </c>
      <c r="I128" s="9" t="s">
        <v>497</v>
      </c>
      <c r="J128" s="9" t="s">
        <v>736</v>
      </c>
      <c r="K128" s="9" t="s">
        <v>499</v>
      </c>
      <c r="L128" s="9" t="s">
        <v>500</v>
      </c>
      <c r="M128" s="10" t="s">
        <v>26</v>
      </c>
      <c r="N128" s="11"/>
      <c r="O128" s="6"/>
      <c r="P128" s="13">
        <v>490</v>
      </c>
      <c r="Q128" s="14">
        <f t="shared" si="3"/>
        <v>0</v>
      </c>
      <c r="R128" s="14"/>
      <c r="S128" s="14"/>
      <c r="T128" s="15"/>
      <c r="U128" s="16"/>
      <c r="V128" s="13" t="e">
        <f xml:space="preserve"> IF(Q128&gt;-1, IF(OR(NOT(ISERROR( SEARCH("-",#REF!))), NOT(ISERROR(SEARCH("-", IF(ISBLANK(T128),0,T128))))),FIXED(FIXED( IF(NOT(ISERROR( SEARCH("-",#REF!))), TRIM(LEFT(#REF!, SEARCH("-",#REF!, 1)-1)),#REF!), 2, FALSE) - FIXED(IF(NOT(ISERROR(SEARCH("-", IF(ISBLANK(T128),0,T128)))), TRIM(LEFT(IF(ISBLANK(T128),0,T128), SEARCH("-", IF(ISBLANK(T128),0,T128), 1)-1)), IF(ISBLANK(T128),0,T128)), 2, FALSE), 2, FALSE)&amp;" - "&amp;FIXED(FIXED( IF(NOT(ISERROR( SEARCH("-",#REF!))), TRIM(RIGHT(#REF!, SEARCH("-",#REF!, 1)-1)),#REF!), 2, FALSE) - FIXED(IF(NOT(ISERROR(SEARCH("-", IF(ISBLANK(T128),0,T128)))), TRIM(RIGHT(IF(ISBLANK(T128),0,T128), SEARCH("-", IF(ISBLANK(T128),0,T128), 1)-1)), IF(ISBLANK(T128),0,T128)), 2, FALSE), 2, FALSE),FIXED(#REF!-IF(ISBLANK(T128),0,T128), 2, FALSE)),#REF!)</f>
        <v>#REF!</v>
      </c>
      <c r="W128" s="13" t="e">
        <f>SUM(O128*#REF!,N128*#REF!)*(1-U128)</f>
        <v>#REF!</v>
      </c>
      <c r="X128" s="13" t="e">
        <f>SUM(O128*#REF!,N128*#REF!)</f>
        <v>#REF!</v>
      </c>
    </row>
    <row r="129" spans="1:24" ht="57.75" customHeight="1" x14ac:dyDescent="0.2">
      <c r="A129" s="7"/>
      <c r="B129" s="9" t="s">
        <v>746</v>
      </c>
      <c r="C129" s="9" t="s">
        <v>747</v>
      </c>
      <c r="D129" s="9" t="s">
        <v>738</v>
      </c>
      <c r="E129" s="9" t="s">
        <v>739</v>
      </c>
      <c r="F129" s="9" t="s">
        <v>750</v>
      </c>
      <c r="G129" s="9" t="s">
        <v>746</v>
      </c>
      <c r="H129" s="9" t="s">
        <v>747</v>
      </c>
      <c r="I129" s="9" t="s">
        <v>497</v>
      </c>
      <c r="J129" s="9" t="s">
        <v>736</v>
      </c>
      <c r="K129" s="9" t="s">
        <v>499</v>
      </c>
      <c r="L129" s="9" t="s">
        <v>500</v>
      </c>
      <c r="M129" s="10" t="s">
        <v>26</v>
      </c>
      <c r="N129" s="11"/>
      <c r="O129" s="6"/>
      <c r="P129" s="13">
        <v>490</v>
      </c>
      <c r="Q129" s="14">
        <f t="shared" si="3"/>
        <v>0</v>
      </c>
      <c r="R129" s="14"/>
      <c r="S129" s="14"/>
      <c r="T129" s="15"/>
      <c r="U129" s="16"/>
      <c r="V129" s="13" t="e">
        <f xml:space="preserve"> IF(Q129&gt;-1, IF(OR(NOT(ISERROR( SEARCH("-",#REF!))), NOT(ISERROR(SEARCH("-", IF(ISBLANK(T129),0,T129))))),FIXED(FIXED( IF(NOT(ISERROR( SEARCH("-",#REF!))), TRIM(LEFT(#REF!, SEARCH("-",#REF!, 1)-1)),#REF!), 2, FALSE) - FIXED(IF(NOT(ISERROR(SEARCH("-", IF(ISBLANK(T129),0,T129)))), TRIM(LEFT(IF(ISBLANK(T129),0,T129), SEARCH("-", IF(ISBLANK(T129),0,T129), 1)-1)), IF(ISBLANK(T129),0,T129)), 2, FALSE), 2, FALSE)&amp;" - "&amp;FIXED(FIXED( IF(NOT(ISERROR( SEARCH("-",#REF!))), TRIM(RIGHT(#REF!, SEARCH("-",#REF!, 1)-1)),#REF!), 2, FALSE) - FIXED(IF(NOT(ISERROR(SEARCH("-", IF(ISBLANK(T129),0,T129)))), TRIM(RIGHT(IF(ISBLANK(T129),0,T129), SEARCH("-", IF(ISBLANK(T129),0,T129), 1)-1)), IF(ISBLANK(T129),0,T129)), 2, FALSE), 2, FALSE),FIXED(#REF!-IF(ISBLANK(T129),0,T129), 2, FALSE)),#REF!)</f>
        <v>#REF!</v>
      </c>
      <c r="W129" s="13" t="e">
        <f>SUM(O129*#REF!,N129*#REF!)*(1-U129)</f>
        <v>#REF!</v>
      </c>
      <c r="X129" s="13" t="e">
        <f>SUM(O129*#REF!,N129*#REF!)</f>
        <v>#REF!</v>
      </c>
    </row>
    <row r="130" spans="1:24" ht="57.75" customHeight="1" x14ac:dyDescent="0.2">
      <c r="A130" s="7"/>
      <c r="B130" s="9" t="s">
        <v>731</v>
      </c>
      <c r="C130" s="9" t="s">
        <v>732</v>
      </c>
      <c r="D130" s="9" t="s">
        <v>733</v>
      </c>
      <c r="E130" s="9" t="s">
        <v>734</v>
      </c>
      <c r="F130" s="9" t="s">
        <v>735</v>
      </c>
      <c r="G130" s="9" t="s">
        <v>731</v>
      </c>
      <c r="H130" s="9" t="s">
        <v>732</v>
      </c>
      <c r="I130" s="9" t="s">
        <v>497</v>
      </c>
      <c r="J130" s="9" t="s">
        <v>736</v>
      </c>
      <c r="K130" s="9" t="s">
        <v>499</v>
      </c>
      <c r="L130" s="9" t="s">
        <v>500</v>
      </c>
      <c r="M130" s="10" t="s">
        <v>26</v>
      </c>
      <c r="N130" s="11"/>
      <c r="O130" s="6"/>
      <c r="P130" s="13">
        <v>790</v>
      </c>
      <c r="Q130" s="14">
        <f t="shared" si="3"/>
        <v>0</v>
      </c>
      <c r="R130" s="14"/>
      <c r="S130" s="14"/>
      <c r="T130" s="15"/>
      <c r="U130" s="16"/>
      <c r="V130" s="13" t="e">
        <f xml:space="preserve"> IF(Q130&gt;-1, IF(OR(NOT(ISERROR( SEARCH("-",#REF!))), NOT(ISERROR(SEARCH("-", IF(ISBLANK(T130),0,T130))))),FIXED(FIXED( IF(NOT(ISERROR( SEARCH("-",#REF!))), TRIM(LEFT(#REF!, SEARCH("-",#REF!, 1)-1)),#REF!), 2, FALSE) - FIXED(IF(NOT(ISERROR(SEARCH("-", IF(ISBLANK(T130),0,T130)))), TRIM(LEFT(IF(ISBLANK(T130),0,T130), SEARCH("-", IF(ISBLANK(T130),0,T130), 1)-1)), IF(ISBLANK(T130),0,T130)), 2, FALSE), 2, FALSE)&amp;" - "&amp;FIXED(FIXED( IF(NOT(ISERROR( SEARCH("-",#REF!))), TRIM(RIGHT(#REF!, SEARCH("-",#REF!, 1)-1)),#REF!), 2, FALSE) - FIXED(IF(NOT(ISERROR(SEARCH("-", IF(ISBLANK(T130),0,T130)))), TRIM(RIGHT(IF(ISBLANK(T130),0,T130), SEARCH("-", IF(ISBLANK(T130),0,T130), 1)-1)), IF(ISBLANK(T130),0,T130)), 2, FALSE), 2, FALSE),FIXED(#REF!-IF(ISBLANK(T130),0,T130), 2, FALSE)),#REF!)</f>
        <v>#REF!</v>
      </c>
      <c r="W130" s="13" t="e">
        <f>SUM(O130*#REF!,N130*#REF!)*(1-U130)</f>
        <v>#REF!</v>
      </c>
      <c r="X130" s="13" t="e">
        <f>SUM(O130*#REF!,N130*#REF!)</f>
        <v>#REF!</v>
      </c>
    </row>
    <row r="131" spans="1:24" ht="57.75" customHeight="1" x14ac:dyDescent="0.2">
      <c r="A131" s="7"/>
      <c r="B131" s="9" t="s">
        <v>731</v>
      </c>
      <c r="C131" s="9" t="s">
        <v>732</v>
      </c>
      <c r="D131" s="9" t="s">
        <v>554</v>
      </c>
      <c r="E131" s="9" t="s">
        <v>555</v>
      </c>
      <c r="F131" s="9" t="s">
        <v>737</v>
      </c>
      <c r="G131" s="9" t="s">
        <v>731</v>
      </c>
      <c r="H131" s="9" t="s">
        <v>732</v>
      </c>
      <c r="I131" s="9" t="s">
        <v>497</v>
      </c>
      <c r="J131" s="9" t="s">
        <v>736</v>
      </c>
      <c r="K131" s="9" t="s">
        <v>499</v>
      </c>
      <c r="L131" s="9" t="s">
        <v>500</v>
      </c>
      <c r="M131" s="10" t="s">
        <v>26</v>
      </c>
      <c r="N131" s="11"/>
      <c r="O131" s="6"/>
      <c r="P131" s="13">
        <v>790</v>
      </c>
      <c r="Q131" s="14">
        <f t="shared" si="3"/>
        <v>0</v>
      </c>
      <c r="R131" s="14"/>
      <c r="S131" s="14"/>
      <c r="T131" s="15"/>
      <c r="U131" s="16"/>
      <c r="V131" s="13" t="e">
        <f xml:space="preserve"> IF(Q131&gt;-1, IF(OR(NOT(ISERROR( SEARCH("-",#REF!))), NOT(ISERROR(SEARCH("-", IF(ISBLANK(T131),0,T131))))),FIXED(FIXED( IF(NOT(ISERROR( SEARCH("-",#REF!))), TRIM(LEFT(#REF!, SEARCH("-",#REF!, 1)-1)),#REF!), 2, FALSE) - FIXED(IF(NOT(ISERROR(SEARCH("-", IF(ISBLANK(T131),0,T131)))), TRIM(LEFT(IF(ISBLANK(T131),0,T131), SEARCH("-", IF(ISBLANK(T131),0,T131), 1)-1)), IF(ISBLANK(T131),0,T131)), 2, FALSE), 2, FALSE)&amp;" - "&amp;FIXED(FIXED( IF(NOT(ISERROR( SEARCH("-",#REF!))), TRIM(RIGHT(#REF!, SEARCH("-",#REF!, 1)-1)),#REF!), 2, FALSE) - FIXED(IF(NOT(ISERROR(SEARCH("-", IF(ISBLANK(T131),0,T131)))), TRIM(RIGHT(IF(ISBLANK(T131),0,T131), SEARCH("-", IF(ISBLANK(T131),0,T131), 1)-1)), IF(ISBLANK(T131),0,T131)), 2, FALSE), 2, FALSE),FIXED(#REF!-IF(ISBLANK(T131),0,T131), 2, FALSE)),#REF!)</f>
        <v>#REF!</v>
      </c>
      <c r="W131" s="13" t="e">
        <f>SUM(O131*#REF!,N131*#REF!)*(1-U131)</f>
        <v>#REF!</v>
      </c>
      <c r="X131" s="13" t="e">
        <f>SUM(O131*#REF!,N131*#REF!)</f>
        <v>#REF!</v>
      </c>
    </row>
    <row r="132" spans="1:24" ht="57.75" customHeight="1" x14ac:dyDescent="0.2">
      <c r="A132" s="7"/>
      <c r="B132" s="9" t="s">
        <v>731</v>
      </c>
      <c r="C132" s="9" t="s">
        <v>732</v>
      </c>
      <c r="D132" s="9" t="s">
        <v>738</v>
      </c>
      <c r="E132" s="9" t="s">
        <v>739</v>
      </c>
      <c r="F132" s="9" t="s">
        <v>740</v>
      </c>
      <c r="G132" s="9" t="s">
        <v>731</v>
      </c>
      <c r="H132" s="9" t="s">
        <v>732</v>
      </c>
      <c r="I132" s="9" t="s">
        <v>497</v>
      </c>
      <c r="J132" s="9" t="s">
        <v>736</v>
      </c>
      <c r="K132" s="9" t="s">
        <v>499</v>
      </c>
      <c r="L132" s="9" t="s">
        <v>500</v>
      </c>
      <c r="M132" s="10" t="s">
        <v>26</v>
      </c>
      <c r="N132" s="11"/>
      <c r="O132" s="6"/>
      <c r="P132" s="13">
        <v>790</v>
      </c>
      <c r="Q132" s="14">
        <f t="shared" si="3"/>
        <v>0</v>
      </c>
      <c r="R132" s="14"/>
      <c r="S132" s="14"/>
      <c r="T132" s="15"/>
      <c r="U132" s="16"/>
      <c r="V132" s="13" t="e">
        <f xml:space="preserve"> IF(Q132&gt;-1, IF(OR(NOT(ISERROR( SEARCH("-",#REF!))), NOT(ISERROR(SEARCH("-", IF(ISBLANK(T132),0,T132))))),FIXED(FIXED( IF(NOT(ISERROR( SEARCH("-",#REF!))), TRIM(LEFT(#REF!, SEARCH("-",#REF!, 1)-1)),#REF!), 2, FALSE) - FIXED(IF(NOT(ISERROR(SEARCH("-", IF(ISBLANK(T132),0,T132)))), TRIM(LEFT(IF(ISBLANK(T132),0,T132), SEARCH("-", IF(ISBLANK(T132),0,T132), 1)-1)), IF(ISBLANK(T132),0,T132)), 2, FALSE), 2, FALSE)&amp;" - "&amp;FIXED(FIXED( IF(NOT(ISERROR( SEARCH("-",#REF!))), TRIM(RIGHT(#REF!, SEARCH("-",#REF!, 1)-1)),#REF!), 2, FALSE) - FIXED(IF(NOT(ISERROR(SEARCH("-", IF(ISBLANK(T132),0,T132)))), TRIM(RIGHT(IF(ISBLANK(T132),0,T132), SEARCH("-", IF(ISBLANK(T132),0,T132), 1)-1)), IF(ISBLANK(T132),0,T132)), 2, FALSE), 2, FALSE),FIXED(#REF!-IF(ISBLANK(T132),0,T132), 2, FALSE)),#REF!)</f>
        <v>#REF!</v>
      </c>
      <c r="W132" s="13" t="e">
        <f>SUM(O132*#REF!,N132*#REF!)*(1-U132)</f>
        <v>#REF!</v>
      </c>
      <c r="X132" s="13" t="e">
        <f>SUM(O132*#REF!,N132*#REF!)</f>
        <v>#REF!</v>
      </c>
    </row>
    <row r="133" spans="1:24" ht="57.75" customHeight="1" x14ac:dyDescent="0.2">
      <c r="A133" s="7"/>
      <c r="B133" s="9" t="s">
        <v>755</v>
      </c>
      <c r="C133" s="9" t="s">
        <v>756</v>
      </c>
      <c r="D133" s="9" t="s">
        <v>409</v>
      </c>
      <c r="E133" s="9" t="s">
        <v>410</v>
      </c>
      <c r="F133" s="9" t="s">
        <v>757</v>
      </c>
      <c r="G133" s="9" t="s">
        <v>755</v>
      </c>
      <c r="H133" s="9" t="s">
        <v>756</v>
      </c>
      <c r="I133" s="9" t="s">
        <v>497</v>
      </c>
      <c r="J133" s="9" t="s">
        <v>754</v>
      </c>
      <c r="K133" s="9" t="s">
        <v>499</v>
      </c>
      <c r="L133" s="9" t="s">
        <v>500</v>
      </c>
      <c r="M133" s="10" t="s">
        <v>26</v>
      </c>
      <c r="N133" s="11"/>
      <c r="O133" s="6"/>
      <c r="P133" s="13">
        <v>310</v>
      </c>
      <c r="Q133" s="14">
        <f t="shared" si="3"/>
        <v>0</v>
      </c>
      <c r="R133" s="14"/>
      <c r="S133" s="14"/>
      <c r="T133" s="15"/>
      <c r="U133" s="16"/>
      <c r="V133" s="13" t="e">
        <f xml:space="preserve"> IF(Q133&gt;-1, IF(OR(NOT(ISERROR( SEARCH("-",#REF!))), NOT(ISERROR(SEARCH("-", IF(ISBLANK(T133),0,T133))))),FIXED(FIXED( IF(NOT(ISERROR( SEARCH("-",#REF!))), TRIM(LEFT(#REF!, SEARCH("-",#REF!, 1)-1)),#REF!), 2, FALSE) - FIXED(IF(NOT(ISERROR(SEARCH("-", IF(ISBLANK(T133),0,T133)))), TRIM(LEFT(IF(ISBLANK(T133),0,T133), SEARCH("-", IF(ISBLANK(T133),0,T133), 1)-1)), IF(ISBLANK(T133),0,T133)), 2, FALSE), 2, FALSE)&amp;" - "&amp;FIXED(FIXED( IF(NOT(ISERROR( SEARCH("-",#REF!))), TRIM(RIGHT(#REF!, SEARCH("-",#REF!, 1)-1)),#REF!), 2, FALSE) - FIXED(IF(NOT(ISERROR(SEARCH("-", IF(ISBLANK(T133),0,T133)))), TRIM(RIGHT(IF(ISBLANK(T133),0,T133), SEARCH("-", IF(ISBLANK(T133),0,T133), 1)-1)), IF(ISBLANK(T133),0,T133)), 2, FALSE), 2, FALSE),FIXED(#REF!-IF(ISBLANK(T133),0,T133), 2, FALSE)),#REF!)</f>
        <v>#REF!</v>
      </c>
      <c r="W133" s="13" t="e">
        <f>SUM(O133*#REF!,N133*#REF!)*(1-U133)</f>
        <v>#REF!</v>
      </c>
      <c r="X133" s="13" t="e">
        <f>SUM(O133*#REF!,N133*#REF!)</f>
        <v>#REF!</v>
      </c>
    </row>
    <row r="134" spans="1:24" ht="57.75" customHeight="1" x14ac:dyDescent="0.2">
      <c r="A134" s="7"/>
      <c r="B134" s="9" t="s">
        <v>751</v>
      </c>
      <c r="C134" s="9" t="s">
        <v>752</v>
      </c>
      <c r="D134" s="9" t="s">
        <v>409</v>
      </c>
      <c r="E134" s="9" t="s">
        <v>410</v>
      </c>
      <c r="F134" s="9" t="s">
        <v>753</v>
      </c>
      <c r="G134" s="9" t="s">
        <v>751</v>
      </c>
      <c r="H134" s="9" t="s">
        <v>752</v>
      </c>
      <c r="I134" s="9" t="s">
        <v>497</v>
      </c>
      <c r="J134" s="9" t="s">
        <v>754</v>
      </c>
      <c r="K134" s="9" t="s">
        <v>499</v>
      </c>
      <c r="L134" s="9" t="s">
        <v>500</v>
      </c>
      <c r="M134" s="10" t="s">
        <v>26</v>
      </c>
      <c r="N134" s="11"/>
      <c r="O134" s="6"/>
      <c r="P134" s="13">
        <v>710</v>
      </c>
      <c r="Q134" s="14">
        <f t="shared" si="3"/>
        <v>0</v>
      </c>
      <c r="R134" s="14"/>
      <c r="S134" s="14"/>
      <c r="T134" s="15"/>
      <c r="U134" s="16"/>
      <c r="V134" s="13" t="e">
        <f xml:space="preserve"> IF(Q134&gt;-1, IF(OR(NOT(ISERROR( SEARCH("-",#REF!))), NOT(ISERROR(SEARCH("-", IF(ISBLANK(T134),0,T134))))),FIXED(FIXED( IF(NOT(ISERROR( SEARCH("-",#REF!))), TRIM(LEFT(#REF!, SEARCH("-",#REF!, 1)-1)),#REF!), 2, FALSE) - FIXED(IF(NOT(ISERROR(SEARCH("-", IF(ISBLANK(T134),0,T134)))), TRIM(LEFT(IF(ISBLANK(T134),0,T134), SEARCH("-", IF(ISBLANK(T134),0,T134), 1)-1)), IF(ISBLANK(T134),0,T134)), 2, FALSE), 2, FALSE)&amp;" - "&amp;FIXED(FIXED( IF(NOT(ISERROR( SEARCH("-",#REF!))), TRIM(RIGHT(#REF!, SEARCH("-",#REF!, 1)-1)),#REF!), 2, FALSE) - FIXED(IF(NOT(ISERROR(SEARCH("-", IF(ISBLANK(T134),0,T134)))), TRIM(RIGHT(IF(ISBLANK(T134),0,T134), SEARCH("-", IF(ISBLANK(T134),0,T134), 1)-1)), IF(ISBLANK(T134),0,T134)), 2, FALSE), 2, FALSE),FIXED(#REF!-IF(ISBLANK(T134),0,T134), 2, FALSE)),#REF!)</f>
        <v>#REF!</v>
      </c>
      <c r="W134" s="13" t="e">
        <f>SUM(O134*#REF!,N134*#REF!)*(1-U134)</f>
        <v>#REF!</v>
      </c>
      <c r="X134" s="13" t="e">
        <f>SUM(O134*#REF!,N134*#REF!)</f>
        <v>#REF!</v>
      </c>
    </row>
    <row r="135" spans="1:24" ht="57.75" customHeight="1" x14ac:dyDescent="0.2">
      <c r="A135" s="7"/>
      <c r="B135" s="9" t="s">
        <v>762</v>
      </c>
      <c r="C135" s="9" t="s">
        <v>763</v>
      </c>
      <c r="D135" s="9" t="s">
        <v>92</v>
      </c>
      <c r="E135" s="9" t="s">
        <v>93</v>
      </c>
      <c r="F135" s="9" t="s">
        <v>764</v>
      </c>
      <c r="G135" s="9" t="s">
        <v>762</v>
      </c>
      <c r="H135" s="9" t="s">
        <v>763</v>
      </c>
      <c r="I135" s="9" t="s">
        <v>51</v>
      </c>
      <c r="J135" s="9" t="s">
        <v>761</v>
      </c>
      <c r="K135" s="9" t="s">
        <v>499</v>
      </c>
      <c r="L135" s="9" t="s">
        <v>500</v>
      </c>
      <c r="M135" s="10" t="s">
        <v>26</v>
      </c>
      <c r="N135" s="11"/>
      <c r="O135" s="6"/>
      <c r="P135" s="13">
        <v>370</v>
      </c>
      <c r="Q135" s="14">
        <f t="shared" si="3"/>
        <v>0</v>
      </c>
      <c r="R135" s="14"/>
      <c r="S135" s="14"/>
      <c r="T135" s="15"/>
      <c r="U135" s="16"/>
      <c r="V135" s="13" t="e">
        <f xml:space="preserve"> IF(Q135&gt;-1, IF(OR(NOT(ISERROR( SEARCH("-",#REF!))), NOT(ISERROR(SEARCH("-", IF(ISBLANK(T135),0,T135))))),FIXED(FIXED( IF(NOT(ISERROR( SEARCH("-",#REF!))), TRIM(LEFT(#REF!, SEARCH("-",#REF!, 1)-1)),#REF!), 2, FALSE) - FIXED(IF(NOT(ISERROR(SEARCH("-", IF(ISBLANK(T135),0,T135)))), TRIM(LEFT(IF(ISBLANK(T135),0,T135), SEARCH("-", IF(ISBLANK(T135),0,T135), 1)-1)), IF(ISBLANK(T135),0,T135)), 2, FALSE), 2, FALSE)&amp;" - "&amp;FIXED(FIXED( IF(NOT(ISERROR( SEARCH("-",#REF!))), TRIM(RIGHT(#REF!, SEARCH("-",#REF!, 1)-1)),#REF!), 2, FALSE) - FIXED(IF(NOT(ISERROR(SEARCH("-", IF(ISBLANK(T135),0,T135)))), TRIM(RIGHT(IF(ISBLANK(T135),0,T135), SEARCH("-", IF(ISBLANK(T135),0,T135), 1)-1)), IF(ISBLANK(T135),0,T135)), 2, FALSE), 2, FALSE),FIXED(#REF!-IF(ISBLANK(T135),0,T135), 2, FALSE)),#REF!)</f>
        <v>#REF!</v>
      </c>
      <c r="W135" s="13" t="e">
        <f>SUM(O135*#REF!,N135*#REF!)*(1-U135)</f>
        <v>#REF!</v>
      </c>
      <c r="X135" s="13" t="e">
        <f>SUM(O135*#REF!,N135*#REF!)</f>
        <v>#REF!</v>
      </c>
    </row>
    <row r="136" spans="1:24" ht="57.75" customHeight="1" x14ac:dyDescent="0.2">
      <c r="A136" s="7"/>
      <c r="B136" s="9" t="s">
        <v>765</v>
      </c>
      <c r="C136" s="9" t="s">
        <v>766</v>
      </c>
      <c r="D136" s="9" t="s">
        <v>92</v>
      </c>
      <c r="E136" s="9" t="s">
        <v>93</v>
      </c>
      <c r="F136" s="9" t="s">
        <v>767</v>
      </c>
      <c r="G136" s="9" t="s">
        <v>765</v>
      </c>
      <c r="H136" s="9" t="s">
        <v>766</v>
      </c>
      <c r="I136" s="9" t="s">
        <v>51</v>
      </c>
      <c r="J136" s="9" t="s">
        <v>761</v>
      </c>
      <c r="K136" s="9" t="s">
        <v>499</v>
      </c>
      <c r="L136" s="9" t="s">
        <v>500</v>
      </c>
      <c r="M136" s="10" t="s">
        <v>26</v>
      </c>
      <c r="N136" s="11"/>
      <c r="O136" s="6"/>
      <c r="P136" s="13">
        <v>550</v>
      </c>
      <c r="Q136" s="14">
        <f t="shared" ref="Q136:Q167" si="4">(SUM(N136:O136))</f>
        <v>0</v>
      </c>
      <c r="R136" s="14"/>
      <c r="S136" s="14"/>
      <c r="T136" s="15"/>
      <c r="U136" s="16"/>
      <c r="V136" s="13" t="e">
        <f xml:space="preserve"> IF(Q136&gt;-1, IF(OR(NOT(ISERROR( SEARCH("-",#REF!))), NOT(ISERROR(SEARCH("-", IF(ISBLANK(T136),0,T136))))),FIXED(FIXED( IF(NOT(ISERROR( SEARCH("-",#REF!))), TRIM(LEFT(#REF!, SEARCH("-",#REF!, 1)-1)),#REF!), 2, FALSE) - FIXED(IF(NOT(ISERROR(SEARCH("-", IF(ISBLANK(T136),0,T136)))), TRIM(LEFT(IF(ISBLANK(T136),0,T136), SEARCH("-", IF(ISBLANK(T136),0,T136), 1)-1)), IF(ISBLANK(T136),0,T136)), 2, FALSE), 2, FALSE)&amp;" - "&amp;FIXED(FIXED( IF(NOT(ISERROR( SEARCH("-",#REF!))), TRIM(RIGHT(#REF!, SEARCH("-",#REF!, 1)-1)),#REF!), 2, FALSE) - FIXED(IF(NOT(ISERROR(SEARCH("-", IF(ISBLANK(T136),0,T136)))), TRIM(RIGHT(IF(ISBLANK(T136),0,T136), SEARCH("-", IF(ISBLANK(T136),0,T136), 1)-1)), IF(ISBLANK(T136),0,T136)), 2, FALSE), 2, FALSE),FIXED(#REF!-IF(ISBLANK(T136),0,T136), 2, FALSE)),#REF!)</f>
        <v>#REF!</v>
      </c>
      <c r="W136" s="13" t="e">
        <f>SUM(O136*#REF!,N136*#REF!)*(1-U136)</f>
        <v>#REF!</v>
      </c>
      <c r="X136" s="13" t="e">
        <f>SUM(O136*#REF!,N136*#REF!)</f>
        <v>#REF!</v>
      </c>
    </row>
    <row r="137" spans="1:24" ht="57.75" customHeight="1" x14ac:dyDescent="0.2">
      <c r="A137" s="7"/>
      <c r="B137" s="9" t="s">
        <v>758</v>
      </c>
      <c r="C137" s="9" t="s">
        <v>759</v>
      </c>
      <c r="D137" s="9" t="s">
        <v>92</v>
      </c>
      <c r="E137" s="9" t="s">
        <v>93</v>
      </c>
      <c r="F137" s="9" t="s">
        <v>760</v>
      </c>
      <c r="G137" s="9" t="s">
        <v>758</v>
      </c>
      <c r="H137" s="9" t="s">
        <v>759</v>
      </c>
      <c r="I137" s="9" t="s">
        <v>51</v>
      </c>
      <c r="J137" s="9" t="s">
        <v>761</v>
      </c>
      <c r="K137" s="9" t="s">
        <v>499</v>
      </c>
      <c r="L137" s="9" t="s">
        <v>500</v>
      </c>
      <c r="M137" s="10" t="s">
        <v>26</v>
      </c>
      <c r="N137" s="11"/>
      <c r="O137" s="6"/>
      <c r="P137" s="13">
        <v>790</v>
      </c>
      <c r="Q137" s="14">
        <f t="shared" si="4"/>
        <v>0</v>
      </c>
      <c r="R137" s="14"/>
      <c r="S137" s="14"/>
      <c r="T137" s="15"/>
      <c r="U137" s="16"/>
      <c r="V137" s="13" t="e">
        <f xml:space="preserve"> IF(Q137&gt;-1, IF(OR(NOT(ISERROR( SEARCH("-",#REF!))), NOT(ISERROR(SEARCH("-", IF(ISBLANK(T137),0,T137))))),FIXED(FIXED( IF(NOT(ISERROR( SEARCH("-",#REF!))), TRIM(LEFT(#REF!, SEARCH("-",#REF!, 1)-1)),#REF!), 2, FALSE) - FIXED(IF(NOT(ISERROR(SEARCH("-", IF(ISBLANK(T137),0,T137)))), TRIM(LEFT(IF(ISBLANK(T137),0,T137), SEARCH("-", IF(ISBLANK(T137),0,T137), 1)-1)), IF(ISBLANK(T137),0,T137)), 2, FALSE), 2, FALSE)&amp;" - "&amp;FIXED(FIXED( IF(NOT(ISERROR( SEARCH("-",#REF!))), TRIM(RIGHT(#REF!, SEARCH("-",#REF!, 1)-1)),#REF!), 2, FALSE) - FIXED(IF(NOT(ISERROR(SEARCH("-", IF(ISBLANK(T137),0,T137)))), TRIM(RIGHT(IF(ISBLANK(T137),0,T137), SEARCH("-", IF(ISBLANK(T137),0,T137), 1)-1)), IF(ISBLANK(T137),0,T137)), 2, FALSE), 2, FALSE),FIXED(#REF!-IF(ISBLANK(T137),0,T137), 2, FALSE)),#REF!)</f>
        <v>#REF!</v>
      </c>
      <c r="W137" s="13" t="e">
        <f>SUM(O137*#REF!,N137*#REF!)*(1-U137)</f>
        <v>#REF!</v>
      </c>
      <c r="X137" s="13" t="e">
        <f>SUM(O137*#REF!,N137*#REF!)</f>
        <v>#REF!</v>
      </c>
    </row>
    <row r="138" spans="1:24" ht="57.75" customHeight="1" x14ac:dyDescent="0.2">
      <c r="A138" s="7"/>
      <c r="B138" s="9" t="s">
        <v>776</v>
      </c>
      <c r="C138" s="9" t="s">
        <v>777</v>
      </c>
      <c r="D138" s="9" t="s">
        <v>60</v>
      </c>
      <c r="E138" s="9" t="s">
        <v>61</v>
      </c>
      <c r="F138" s="9" t="s">
        <v>778</v>
      </c>
      <c r="G138" s="9" t="s">
        <v>776</v>
      </c>
      <c r="H138" s="9" t="s">
        <v>777</v>
      </c>
      <c r="I138" s="9" t="s">
        <v>583</v>
      </c>
      <c r="J138" s="9" t="s">
        <v>772</v>
      </c>
      <c r="K138" s="9" t="s">
        <v>499</v>
      </c>
      <c r="L138" s="9" t="s">
        <v>500</v>
      </c>
      <c r="M138" s="10" t="s">
        <v>26</v>
      </c>
      <c r="N138" s="11"/>
      <c r="O138" s="6"/>
      <c r="P138" s="13">
        <v>310</v>
      </c>
      <c r="Q138" s="14">
        <f t="shared" si="4"/>
        <v>0</v>
      </c>
      <c r="R138" s="14"/>
      <c r="S138" s="14"/>
      <c r="T138" s="15"/>
      <c r="U138" s="16"/>
      <c r="V138" s="13" t="e">
        <f xml:space="preserve"> IF(Q138&gt;-1, IF(OR(NOT(ISERROR( SEARCH("-",#REF!))), NOT(ISERROR(SEARCH("-", IF(ISBLANK(T138),0,T138))))),FIXED(FIXED( IF(NOT(ISERROR( SEARCH("-",#REF!))), TRIM(LEFT(#REF!, SEARCH("-",#REF!, 1)-1)),#REF!), 2, FALSE) - FIXED(IF(NOT(ISERROR(SEARCH("-", IF(ISBLANK(T138),0,T138)))), TRIM(LEFT(IF(ISBLANK(T138),0,T138), SEARCH("-", IF(ISBLANK(T138),0,T138), 1)-1)), IF(ISBLANK(T138),0,T138)), 2, FALSE), 2, FALSE)&amp;" - "&amp;FIXED(FIXED( IF(NOT(ISERROR( SEARCH("-",#REF!))), TRIM(RIGHT(#REF!, SEARCH("-",#REF!, 1)-1)),#REF!), 2, FALSE) - FIXED(IF(NOT(ISERROR(SEARCH("-", IF(ISBLANK(T138),0,T138)))), TRIM(RIGHT(IF(ISBLANK(T138),0,T138), SEARCH("-", IF(ISBLANK(T138),0,T138), 1)-1)), IF(ISBLANK(T138),0,T138)), 2, FALSE), 2, FALSE),FIXED(#REF!-IF(ISBLANK(T138),0,T138), 2, FALSE)),#REF!)</f>
        <v>#REF!</v>
      </c>
      <c r="W138" s="13" t="e">
        <f>SUM(O138*#REF!,N138*#REF!)*(1-U138)</f>
        <v>#REF!</v>
      </c>
      <c r="X138" s="13" t="e">
        <f>SUM(O138*#REF!,N138*#REF!)</f>
        <v>#REF!</v>
      </c>
    </row>
    <row r="139" spans="1:24" ht="57.75" customHeight="1" x14ac:dyDescent="0.2">
      <c r="A139" s="7"/>
      <c r="B139" s="9" t="s">
        <v>776</v>
      </c>
      <c r="C139" s="9" t="s">
        <v>777</v>
      </c>
      <c r="D139" s="9" t="s">
        <v>773</v>
      </c>
      <c r="E139" s="9" t="s">
        <v>774</v>
      </c>
      <c r="F139" s="9" t="s">
        <v>779</v>
      </c>
      <c r="G139" s="9" t="s">
        <v>776</v>
      </c>
      <c r="H139" s="9" t="s">
        <v>777</v>
      </c>
      <c r="I139" s="9" t="s">
        <v>583</v>
      </c>
      <c r="J139" s="9" t="s">
        <v>772</v>
      </c>
      <c r="K139" s="9" t="s">
        <v>499</v>
      </c>
      <c r="L139" s="9" t="s">
        <v>500</v>
      </c>
      <c r="M139" s="10" t="s">
        <v>26</v>
      </c>
      <c r="N139" s="11"/>
      <c r="O139" s="6"/>
      <c r="P139" s="13">
        <v>310</v>
      </c>
      <c r="Q139" s="14">
        <f t="shared" si="4"/>
        <v>0</v>
      </c>
      <c r="R139" s="14"/>
      <c r="S139" s="14"/>
      <c r="T139" s="15"/>
      <c r="U139" s="16"/>
      <c r="V139" s="13" t="e">
        <f xml:space="preserve"> IF(Q139&gt;-1, IF(OR(NOT(ISERROR( SEARCH("-",#REF!))), NOT(ISERROR(SEARCH("-", IF(ISBLANK(T139),0,T139))))),FIXED(FIXED( IF(NOT(ISERROR( SEARCH("-",#REF!))), TRIM(LEFT(#REF!, SEARCH("-",#REF!, 1)-1)),#REF!), 2, FALSE) - FIXED(IF(NOT(ISERROR(SEARCH("-", IF(ISBLANK(T139),0,T139)))), TRIM(LEFT(IF(ISBLANK(T139),0,T139), SEARCH("-", IF(ISBLANK(T139),0,T139), 1)-1)), IF(ISBLANK(T139),0,T139)), 2, FALSE), 2, FALSE)&amp;" - "&amp;FIXED(FIXED( IF(NOT(ISERROR( SEARCH("-",#REF!))), TRIM(RIGHT(#REF!, SEARCH("-",#REF!, 1)-1)),#REF!), 2, FALSE) - FIXED(IF(NOT(ISERROR(SEARCH("-", IF(ISBLANK(T139),0,T139)))), TRIM(RIGHT(IF(ISBLANK(T139),0,T139), SEARCH("-", IF(ISBLANK(T139),0,T139), 1)-1)), IF(ISBLANK(T139),0,T139)), 2, FALSE), 2, FALSE),FIXED(#REF!-IF(ISBLANK(T139),0,T139), 2, FALSE)),#REF!)</f>
        <v>#REF!</v>
      </c>
      <c r="W139" s="13" t="e">
        <f>SUM(O139*#REF!,N139*#REF!)*(1-U139)</f>
        <v>#REF!</v>
      </c>
      <c r="X139" s="13" t="e">
        <f>SUM(O139*#REF!,N139*#REF!)</f>
        <v>#REF!</v>
      </c>
    </row>
    <row r="140" spans="1:24" ht="57.75" customHeight="1" x14ac:dyDescent="0.2">
      <c r="A140" s="7"/>
      <c r="B140" s="9" t="s">
        <v>780</v>
      </c>
      <c r="C140" s="9" t="s">
        <v>781</v>
      </c>
      <c r="D140" s="9" t="s">
        <v>60</v>
      </c>
      <c r="E140" s="9" t="s">
        <v>61</v>
      </c>
      <c r="F140" s="9" t="s">
        <v>782</v>
      </c>
      <c r="G140" s="9" t="s">
        <v>780</v>
      </c>
      <c r="H140" s="9" t="s">
        <v>781</v>
      </c>
      <c r="I140" s="9" t="s">
        <v>583</v>
      </c>
      <c r="J140" s="9" t="s">
        <v>772</v>
      </c>
      <c r="K140" s="9" t="s">
        <v>499</v>
      </c>
      <c r="L140" s="9" t="s">
        <v>500</v>
      </c>
      <c r="M140" s="10" t="s">
        <v>26</v>
      </c>
      <c r="N140" s="11"/>
      <c r="O140" s="6"/>
      <c r="P140" s="13">
        <v>490</v>
      </c>
      <c r="Q140" s="14">
        <f t="shared" si="4"/>
        <v>0</v>
      </c>
      <c r="R140" s="14"/>
      <c r="S140" s="14"/>
      <c r="T140" s="15"/>
      <c r="U140" s="16"/>
      <c r="V140" s="13" t="e">
        <f xml:space="preserve"> IF(Q140&gt;-1, IF(OR(NOT(ISERROR( SEARCH("-",#REF!))), NOT(ISERROR(SEARCH("-", IF(ISBLANK(T140),0,T140))))),FIXED(FIXED( IF(NOT(ISERROR( SEARCH("-",#REF!))), TRIM(LEFT(#REF!, SEARCH("-",#REF!, 1)-1)),#REF!), 2, FALSE) - FIXED(IF(NOT(ISERROR(SEARCH("-", IF(ISBLANK(T140),0,T140)))), TRIM(LEFT(IF(ISBLANK(T140),0,T140), SEARCH("-", IF(ISBLANK(T140),0,T140), 1)-1)), IF(ISBLANK(T140),0,T140)), 2, FALSE), 2, FALSE)&amp;" - "&amp;FIXED(FIXED( IF(NOT(ISERROR( SEARCH("-",#REF!))), TRIM(RIGHT(#REF!, SEARCH("-",#REF!, 1)-1)),#REF!), 2, FALSE) - FIXED(IF(NOT(ISERROR(SEARCH("-", IF(ISBLANK(T140),0,T140)))), TRIM(RIGHT(IF(ISBLANK(T140),0,T140), SEARCH("-", IF(ISBLANK(T140),0,T140), 1)-1)), IF(ISBLANK(T140),0,T140)), 2, FALSE), 2, FALSE),FIXED(#REF!-IF(ISBLANK(T140),0,T140), 2, FALSE)),#REF!)</f>
        <v>#REF!</v>
      </c>
      <c r="W140" s="13" t="e">
        <f>SUM(O140*#REF!,N140*#REF!)*(1-U140)</f>
        <v>#REF!</v>
      </c>
      <c r="X140" s="13" t="e">
        <f>SUM(O140*#REF!,N140*#REF!)</f>
        <v>#REF!</v>
      </c>
    </row>
    <row r="141" spans="1:24" ht="57.75" customHeight="1" x14ac:dyDescent="0.2">
      <c r="A141" s="7"/>
      <c r="B141" s="9" t="s">
        <v>780</v>
      </c>
      <c r="C141" s="9" t="s">
        <v>781</v>
      </c>
      <c r="D141" s="9" t="s">
        <v>773</v>
      </c>
      <c r="E141" s="9" t="s">
        <v>774</v>
      </c>
      <c r="F141" s="9" t="s">
        <v>783</v>
      </c>
      <c r="G141" s="9" t="s">
        <v>780</v>
      </c>
      <c r="H141" s="9" t="s">
        <v>781</v>
      </c>
      <c r="I141" s="9" t="s">
        <v>583</v>
      </c>
      <c r="J141" s="9" t="s">
        <v>772</v>
      </c>
      <c r="K141" s="9" t="s">
        <v>499</v>
      </c>
      <c r="L141" s="9" t="s">
        <v>500</v>
      </c>
      <c r="M141" s="10" t="s">
        <v>26</v>
      </c>
      <c r="N141" s="11"/>
      <c r="O141" s="6"/>
      <c r="P141" s="13">
        <v>490</v>
      </c>
      <c r="Q141" s="14">
        <f t="shared" si="4"/>
        <v>0</v>
      </c>
      <c r="R141" s="14"/>
      <c r="S141" s="14"/>
      <c r="T141" s="15"/>
      <c r="U141" s="16"/>
      <c r="V141" s="13" t="e">
        <f xml:space="preserve"> IF(Q141&gt;-1, IF(OR(NOT(ISERROR( SEARCH("-",#REF!))), NOT(ISERROR(SEARCH("-", IF(ISBLANK(T141),0,T141))))),FIXED(FIXED( IF(NOT(ISERROR( SEARCH("-",#REF!))), TRIM(LEFT(#REF!, SEARCH("-",#REF!, 1)-1)),#REF!), 2, FALSE) - FIXED(IF(NOT(ISERROR(SEARCH("-", IF(ISBLANK(T141),0,T141)))), TRIM(LEFT(IF(ISBLANK(T141),0,T141), SEARCH("-", IF(ISBLANK(T141),0,T141), 1)-1)), IF(ISBLANK(T141),0,T141)), 2, FALSE), 2, FALSE)&amp;" - "&amp;FIXED(FIXED( IF(NOT(ISERROR( SEARCH("-",#REF!))), TRIM(RIGHT(#REF!, SEARCH("-",#REF!, 1)-1)),#REF!), 2, FALSE) - FIXED(IF(NOT(ISERROR(SEARCH("-", IF(ISBLANK(T141),0,T141)))), TRIM(RIGHT(IF(ISBLANK(T141),0,T141), SEARCH("-", IF(ISBLANK(T141),0,T141), 1)-1)), IF(ISBLANK(T141),0,T141)), 2, FALSE), 2, FALSE),FIXED(#REF!-IF(ISBLANK(T141),0,T141), 2, FALSE)),#REF!)</f>
        <v>#REF!</v>
      </c>
      <c r="W141" s="13" t="e">
        <f>SUM(O141*#REF!,N141*#REF!)*(1-U141)</f>
        <v>#REF!</v>
      </c>
      <c r="X141" s="13" t="e">
        <f>SUM(O141*#REF!,N141*#REF!)</f>
        <v>#REF!</v>
      </c>
    </row>
    <row r="142" spans="1:24" ht="57.75" customHeight="1" x14ac:dyDescent="0.2">
      <c r="A142" s="7"/>
      <c r="B142" s="9" t="s">
        <v>768</v>
      </c>
      <c r="C142" s="9" t="s">
        <v>769</v>
      </c>
      <c r="D142" s="9" t="s">
        <v>60</v>
      </c>
      <c r="E142" s="9" t="s">
        <v>61</v>
      </c>
      <c r="F142" s="9" t="s">
        <v>770</v>
      </c>
      <c r="G142" s="9" t="s">
        <v>768</v>
      </c>
      <c r="H142" s="9" t="s">
        <v>769</v>
      </c>
      <c r="I142" s="9" t="s">
        <v>771</v>
      </c>
      <c r="J142" s="9" t="s">
        <v>772</v>
      </c>
      <c r="K142" s="9" t="s">
        <v>499</v>
      </c>
      <c r="L142" s="9" t="s">
        <v>500</v>
      </c>
      <c r="M142" s="10" t="s">
        <v>26</v>
      </c>
      <c r="N142" s="11"/>
      <c r="O142" s="6"/>
      <c r="P142" s="13">
        <v>720</v>
      </c>
      <c r="Q142" s="14">
        <f t="shared" si="4"/>
        <v>0</v>
      </c>
      <c r="R142" s="14"/>
      <c r="S142" s="14"/>
      <c r="T142" s="15"/>
      <c r="U142" s="16"/>
      <c r="V142" s="13" t="e">
        <f xml:space="preserve"> IF(Q142&gt;-1, IF(OR(NOT(ISERROR( SEARCH("-",#REF!))), NOT(ISERROR(SEARCH("-", IF(ISBLANK(T142),0,T142))))),FIXED(FIXED( IF(NOT(ISERROR( SEARCH("-",#REF!))), TRIM(LEFT(#REF!, SEARCH("-",#REF!, 1)-1)),#REF!), 2, FALSE) - FIXED(IF(NOT(ISERROR(SEARCH("-", IF(ISBLANK(T142),0,T142)))), TRIM(LEFT(IF(ISBLANK(T142),0,T142), SEARCH("-", IF(ISBLANK(T142),0,T142), 1)-1)), IF(ISBLANK(T142),0,T142)), 2, FALSE), 2, FALSE)&amp;" - "&amp;FIXED(FIXED( IF(NOT(ISERROR( SEARCH("-",#REF!))), TRIM(RIGHT(#REF!, SEARCH("-",#REF!, 1)-1)),#REF!), 2, FALSE) - FIXED(IF(NOT(ISERROR(SEARCH("-", IF(ISBLANK(T142),0,T142)))), TRIM(RIGHT(IF(ISBLANK(T142),0,T142), SEARCH("-", IF(ISBLANK(T142),0,T142), 1)-1)), IF(ISBLANK(T142),0,T142)), 2, FALSE), 2, FALSE),FIXED(#REF!-IF(ISBLANK(T142),0,T142), 2, FALSE)),#REF!)</f>
        <v>#REF!</v>
      </c>
      <c r="W142" s="13" t="e">
        <f>SUM(O142*#REF!,N142*#REF!)*(1-U142)</f>
        <v>#REF!</v>
      </c>
      <c r="X142" s="13" t="e">
        <f>SUM(O142*#REF!,N142*#REF!)</f>
        <v>#REF!</v>
      </c>
    </row>
    <row r="143" spans="1:24" ht="57.75" customHeight="1" x14ac:dyDescent="0.2">
      <c r="A143" s="7"/>
      <c r="B143" s="9" t="s">
        <v>768</v>
      </c>
      <c r="C143" s="9" t="s">
        <v>769</v>
      </c>
      <c r="D143" s="9" t="s">
        <v>773</v>
      </c>
      <c r="E143" s="9" t="s">
        <v>774</v>
      </c>
      <c r="F143" s="9" t="s">
        <v>775</v>
      </c>
      <c r="G143" s="9" t="s">
        <v>768</v>
      </c>
      <c r="H143" s="9" t="s">
        <v>769</v>
      </c>
      <c r="I143" s="9" t="s">
        <v>771</v>
      </c>
      <c r="J143" s="9" t="s">
        <v>772</v>
      </c>
      <c r="K143" s="9" t="s">
        <v>499</v>
      </c>
      <c r="L143" s="9" t="s">
        <v>500</v>
      </c>
      <c r="M143" s="10" t="s">
        <v>26</v>
      </c>
      <c r="N143" s="11"/>
      <c r="O143" s="6"/>
      <c r="P143" s="13">
        <v>720</v>
      </c>
      <c r="Q143" s="14">
        <f t="shared" si="4"/>
        <v>0</v>
      </c>
      <c r="R143" s="14"/>
      <c r="S143" s="14"/>
      <c r="T143" s="15"/>
      <c r="U143" s="16"/>
      <c r="V143" s="13" t="e">
        <f xml:space="preserve"> IF(Q143&gt;-1, IF(OR(NOT(ISERROR( SEARCH("-",#REF!))), NOT(ISERROR(SEARCH("-", IF(ISBLANK(T143),0,T143))))),FIXED(FIXED( IF(NOT(ISERROR( SEARCH("-",#REF!))), TRIM(LEFT(#REF!, SEARCH("-",#REF!, 1)-1)),#REF!), 2, FALSE) - FIXED(IF(NOT(ISERROR(SEARCH("-", IF(ISBLANK(T143),0,T143)))), TRIM(LEFT(IF(ISBLANK(T143),0,T143), SEARCH("-", IF(ISBLANK(T143),0,T143), 1)-1)), IF(ISBLANK(T143),0,T143)), 2, FALSE), 2, FALSE)&amp;" - "&amp;FIXED(FIXED( IF(NOT(ISERROR( SEARCH("-",#REF!))), TRIM(RIGHT(#REF!, SEARCH("-",#REF!, 1)-1)),#REF!), 2, FALSE) - FIXED(IF(NOT(ISERROR(SEARCH("-", IF(ISBLANK(T143),0,T143)))), TRIM(RIGHT(IF(ISBLANK(T143),0,T143), SEARCH("-", IF(ISBLANK(T143),0,T143), 1)-1)), IF(ISBLANK(T143),0,T143)), 2, FALSE), 2, FALSE),FIXED(#REF!-IF(ISBLANK(T143),0,T143), 2, FALSE)),#REF!)</f>
        <v>#REF!</v>
      </c>
      <c r="W143" s="13" t="e">
        <f>SUM(O143*#REF!,N143*#REF!)*(1-U143)</f>
        <v>#REF!</v>
      </c>
      <c r="X143" s="13" t="e">
        <f>SUM(O143*#REF!,N143*#REF!)</f>
        <v>#REF!</v>
      </c>
    </row>
    <row r="144" spans="1:24" ht="57.75" customHeight="1" x14ac:dyDescent="0.2">
      <c r="A144" s="7"/>
      <c r="B144" s="9" t="s">
        <v>795</v>
      </c>
      <c r="C144" s="9" t="s">
        <v>796</v>
      </c>
      <c r="D144" s="9" t="s">
        <v>494</v>
      </c>
      <c r="E144" s="9" t="s">
        <v>495</v>
      </c>
      <c r="F144" s="9" t="s">
        <v>797</v>
      </c>
      <c r="G144" s="9" t="s">
        <v>795</v>
      </c>
      <c r="H144" s="9" t="s">
        <v>796</v>
      </c>
      <c r="I144" s="9" t="s">
        <v>497</v>
      </c>
      <c r="J144" s="9" t="s">
        <v>787</v>
      </c>
      <c r="K144" s="9" t="s">
        <v>499</v>
      </c>
      <c r="L144" s="9" t="s">
        <v>500</v>
      </c>
      <c r="M144" s="10" t="s">
        <v>26</v>
      </c>
      <c r="N144" s="11"/>
      <c r="O144" s="6"/>
      <c r="P144" s="13">
        <v>420</v>
      </c>
      <c r="Q144" s="14">
        <f t="shared" si="4"/>
        <v>0</v>
      </c>
      <c r="R144" s="14"/>
      <c r="S144" s="14"/>
      <c r="T144" s="15"/>
      <c r="U144" s="16"/>
      <c r="V144" s="13" t="e">
        <f xml:space="preserve"> IF(Q144&gt;-1, IF(OR(NOT(ISERROR( SEARCH("-",#REF!))), NOT(ISERROR(SEARCH("-", IF(ISBLANK(T144),0,T144))))),FIXED(FIXED( IF(NOT(ISERROR( SEARCH("-",#REF!))), TRIM(LEFT(#REF!, SEARCH("-",#REF!, 1)-1)),#REF!), 2, FALSE) - FIXED(IF(NOT(ISERROR(SEARCH("-", IF(ISBLANK(T144),0,T144)))), TRIM(LEFT(IF(ISBLANK(T144),0,T144), SEARCH("-", IF(ISBLANK(T144),0,T144), 1)-1)), IF(ISBLANK(T144),0,T144)), 2, FALSE), 2, FALSE)&amp;" - "&amp;FIXED(FIXED( IF(NOT(ISERROR( SEARCH("-",#REF!))), TRIM(RIGHT(#REF!, SEARCH("-",#REF!, 1)-1)),#REF!), 2, FALSE) - FIXED(IF(NOT(ISERROR(SEARCH("-", IF(ISBLANK(T144),0,T144)))), TRIM(RIGHT(IF(ISBLANK(T144),0,T144), SEARCH("-", IF(ISBLANK(T144),0,T144), 1)-1)), IF(ISBLANK(T144),0,T144)), 2, FALSE), 2, FALSE),FIXED(#REF!-IF(ISBLANK(T144),0,T144), 2, FALSE)),#REF!)</f>
        <v>#REF!</v>
      </c>
      <c r="W144" s="13" t="e">
        <f>SUM(O144*#REF!,N144*#REF!)*(1-U144)</f>
        <v>#REF!</v>
      </c>
      <c r="X144" s="13" t="e">
        <f>SUM(O144*#REF!,N144*#REF!)</f>
        <v>#REF!</v>
      </c>
    </row>
    <row r="145" spans="1:24" ht="57.75" customHeight="1" x14ac:dyDescent="0.2">
      <c r="A145" s="7"/>
      <c r="B145" s="9" t="s">
        <v>795</v>
      </c>
      <c r="C145" s="9" t="s">
        <v>796</v>
      </c>
      <c r="D145" s="9" t="s">
        <v>55</v>
      </c>
      <c r="E145" s="9" t="s">
        <v>56</v>
      </c>
      <c r="F145" s="9" t="s">
        <v>798</v>
      </c>
      <c r="G145" s="9" t="s">
        <v>795</v>
      </c>
      <c r="H145" s="9" t="s">
        <v>796</v>
      </c>
      <c r="I145" s="9" t="s">
        <v>497</v>
      </c>
      <c r="J145" s="9" t="s">
        <v>787</v>
      </c>
      <c r="K145" s="9" t="s">
        <v>499</v>
      </c>
      <c r="L145" s="9" t="s">
        <v>500</v>
      </c>
      <c r="M145" s="10" t="s">
        <v>26</v>
      </c>
      <c r="N145" s="11"/>
      <c r="O145" s="6"/>
      <c r="P145" s="13">
        <v>420</v>
      </c>
      <c r="Q145" s="14">
        <f t="shared" si="4"/>
        <v>0</v>
      </c>
      <c r="R145" s="14"/>
      <c r="S145" s="14"/>
      <c r="T145" s="15"/>
      <c r="U145" s="16"/>
      <c r="V145" s="13" t="e">
        <f xml:space="preserve"> IF(Q145&gt;-1, IF(OR(NOT(ISERROR( SEARCH("-",#REF!))), NOT(ISERROR(SEARCH("-", IF(ISBLANK(T145),0,T145))))),FIXED(FIXED( IF(NOT(ISERROR( SEARCH("-",#REF!))), TRIM(LEFT(#REF!, SEARCH("-",#REF!, 1)-1)),#REF!), 2, FALSE) - FIXED(IF(NOT(ISERROR(SEARCH("-", IF(ISBLANK(T145),0,T145)))), TRIM(LEFT(IF(ISBLANK(T145),0,T145), SEARCH("-", IF(ISBLANK(T145),0,T145), 1)-1)), IF(ISBLANK(T145),0,T145)), 2, FALSE), 2, FALSE)&amp;" - "&amp;FIXED(FIXED( IF(NOT(ISERROR( SEARCH("-",#REF!))), TRIM(RIGHT(#REF!, SEARCH("-",#REF!, 1)-1)),#REF!), 2, FALSE) - FIXED(IF(NOT(ISERROR(SEARCH("-", IF(ISBLANK(T145),0,T145)))), TRIM(RIGHT(IF(ISBLANK(T145),0,T145), SEARCH("-", IF(ISBLANK(T145),0,T145), 1)-1)), IF(ISBLANK(T145),0,T145)), 2, FALSE), 2, FALSE),FIXED(#REF!-IF(ISBLANK(T145),0,T145), 2, FALSE)),#REF!)</f>
        <v>#REF!</v>
      </c>
      <c r="W145" s="13" t="e">
        <f>SUM(O145*#REF!,N145*#REF!)*(1-U145)</f>
        <v>#REF!</v>
      </c>
      <c r="X145" s="13" t="e">
        <f>SUM(O145*#REF!,N145*#REF!)</f>
        <v>#REF!</v>
      </c>
    </row>
    <row r="146" spans="1:24" ht="57.75" customHeight="1" x14ac:dyDescent="0.2">
      <c r="A146" s="7"/>
      <c r="B146" s="9" t="s">
        <v>795</v>
      </c>
      <c r="C146" s="9" t="s">
        <v>796</v>
      </c>
      <c r="D146" s="9" t="s">
        <v>60</v>
      </c>
      <c r="E146" s="9" t="s">
        <v>61</v>
      </c>
      <c r="F146" s="9" t="s">
        <v>799</v>
      </c>
      <c r="G146" s="9" t="s">
        <v>795</v>
      </c>
      <c r="H146" s="9" t="s">
        <v>796</v>
      </c>
      <c r="I146" s="9" t="s">
        <v>497</v>
      </c>
      <c r="J146" s="9" t="s">
        <v>787</v>
      </c>
      <c r="K146" s="9" t="s">
        <v>499</v>
      </c>
      <c r="L146" s="9" t="s">
        <v>500</v>
      </c>
      <c r="M146" s="10" t="s">
        <v>26</v>
      </c>
      <c r="N146" s="11"/>
      <c r="O146" s="6"/>
      <c r="P146" s="13">
        <v>420</v>
      </c>
      <c r="Q146" s="14">
        <f t="shared" si="4"/>
        <v>0</v>
      </c>
      <c r="R146" s="14"/>
      <c r="S146" s="14"/>
      <c r="T146" s="15"/>
      <c r="U146" s="16"/>
      <c r="V146" s="13" t="e">
        <f xml:space="preserve"> IF(Q146&gt;-1, IF(OR(NOT(ISERROR( SEARCH("-",#REF!))), NOT(ISERROR(SEARCH("-", IF(ISBLANK(T146),0,T146))))),FIXED(FIXED( IF(NOT(ISERROR( SEARCH("-",#REF!))), TRIM(LEFT(#REF!, SEARCH("-",#REF!, 1)-1)),#REF!), 2, FALSE) - FIXED(IF(NOT(ISERROR(SEARCH("-", IF(ISBLANK(T146),0,T146)))), TRIM(LEFT(IF(ISBLANK(T146),0,T146), SEARCH("-", IF(ISBLANK(T146),0,T146), 1)-1)), IF(ISBLANK(T146),0,T146)), 2, FALSE), 2, FALSE)&amp;" - "&amp;FIXED(FIXED( IF(NOT(ISERROR( SEARCH("-",#REF!))), TRIM(RIGHT(#REF!, SEARCH("-",#REF!, 1)-1)),#REF!), 2, FALSE) - FIXED(IF(NOT(ISERROR(SEARCH("-", IF(ISBLANK(T146),0,T146)))), TRIM(RIGHT(IF(ISBLANK(T146),0,T146), SEARCH("-", IF(ISBLANK(T146),0,T146), 1)-1)), IF(ISBLANK(T146),0,T146)), 2, FALSE), 2, FALSE),FIXED(#REF!-IF(ISBLANK(T146),0,T146), 2, FALSE)),#REF!)</f>
        <v>#REF!</v>
      </c>
      <c r="W146" s="13" t="e">
        <f>SUM(O146*#REF!,N146*#REF!)*(1-U146)</f>
        <v>#REF!</v>
      </c>
      <c r="X146" s="13" t="e">
        <f>SUM(O146*#REF!,N146*#REF!)</f>
        <v>#REF!</v>
      </c>
    </row>
    <row r="147" spans="1:24" ht="57.75" customHeight="1" x14ac:dyDescent="0.2">
      <c r="A147" s="7"/>
      <c r="B147" s="9" t="s">
        <v>784</v>
      </c>
      <c r="C147" s="9" t="s">
        <v>785</v>
      </c>
      <c r="D147" s="9" t="s">
        <v>55</v>
      </c>
      <c r="E147" s="9" t="s">
        <v>56</v>
      </c>
      <c r="F147" s="9" t="s">
        <v>786</v>
      </c>
      <c r="G147" s="9" t="s">
        <v>784</v>
      </c>
      <c r="H147" s="9" t="s">
        <v>785</v>
      </c>
      <c r="I147" s="9" t="s">
        <v>497</v>
      </c>
      <c r="J147" s="9" t="s">
        <v>787</v>
      </c>
      <c r="K147" s="9" t="s">
        <v>499</v>
      </c>
      <c r="L147" s="9" t="s">
        <v>500</v>
      </c>
      <c r="M147" s="10" t="s">
        <v>26</v>
      </c>
      <c r="N147" s="11"/>
      <c r="O147" s="6"/>
      <c r="P147" s="13">
        <v>1300</v>
      </c>
      <c r="Q147" s="14">
        <f t="shared" si="4"/>
        <v>0</v>
      </c>
      <c r="R147" s="14"/>
      <c r="S147" s="14"/>
      <c r="T147" s="15"/>
      <c r="U147" s="16"/>
      <c r="V147" s="13" t="e">
        <f xml:space="preserve"> IF(Q147&gt;-1, IF(OR(NOT(ISERROR( SEARCH("-",#REF!))), NOT(ISERROR(SEARCH("-", IF(ISBLANK(T147),0,T147))))),FIXED(FIXED( IF(NOT(ISERROR( SEARCH("-",#REF!))), TRIM(LEFT(#REF!, SEARCH("-",#REF!, 1)-1)),#REF!), 2, FALSE) - FIXED(IF(NOT(ISERROR(SEARCH("-", IF(ISBLANK(T147),0,T147)))), TRIM(LEFT(IF(ISBLANK(T147),0,T147), SEARCH("-", IF(ISBLANK(T147),0,T147), 1)-1)), IF(ISBLANK(T147),0,T147)), 2, FALSE), 2, FALSE)&amp;" - "&amp;FIXED(FIXED( IF(NOT(ISERROR( SEARCH("-",#REF!))), TRIM(RIGHT(#REF!, SEARCH("-",#REF!, 1)-1)),#REF!), 2, FALSE) - FIXED(IF(NOT(ISERROR(SEARCH("-", IF(ISBLANK(T147),0,T147)))), TRIM(RIGHT(IF(ISBLANK(T147),0,T147), SEARCH("-", IF(ISBLANK(T147),0,T147), 1)-1)), IF(ISBLANK(T147),0,T147)), 2, FALSE), 2, FALSE),FIXED(#REF!-IF(ISBLANK(T147),0,T147), 2, FALSE)),#REF!)</f>
        <v>#REF!</v>
      </c>
      <c r="W147" s="13" t="e">
        <f>SUM(O147*#REF!,N147*#REF!)*(1-U147)</f>
        <v>#REF!</v>
      </c>
      <c r="X147" s="13" t="e">
        <f>SUM(O147*#REF!,N147*#REF!)</f>
        <v>#REF!</v>
      </c>
    </row>
    <row r="148" spans="1:24" ht="57.75" customHeight="1" x14ac:dyDescent="0.2">
      <c r="A148" s="7"/>
      <c r="B148" s="9" t="s">
        <v>784</v>
      </c>
      <c r="C148" s="9" t="s">
        <v>785</v>
      </c>
      <c r="D148" s="9" t="s">
        <v>60</v>
      </c>
      <c r="E148" s="9" t="s">
        <v>61</v>
      </c>
      <c r="F148" s="9" t="s">
        <v>788</v>
      </c>
      <c r="G148" s="9" t="s">
        <v>784</v>
      </c>
      <c r="H148" s="9" t="s">
        <v>785</v>
      </c>
      <c r="I148" s="9" t="s">
        <v>497</v>
      </c>
      <c r="J148" s="9" t="s">
        <v>787</v>
      </c>
      <c r="K148" s="9" t="s">
        <v>499</v>
      </c>
      <c r="L148" s="9" t="s">
        <v>500</v>
      </c>
      <c r="M148" s="10" t="s">
        <v>26</v>
      </c>
      <c r="N148" s="11"/>
      <c r="O148" s="6"/>
      <c r="P148" s="13">
        <v>1300</v>
      </c>
      <c r="Q148" s="14">
        <f t="shared" si="4"/>
        <v>0</v>
      </c>
      <c r="R148" s="14"/>
      <c r="S148" s="14"/>
      <c r="T148" s="15"/>
      <c r="U148" s="16"/>
      <c r="V148" s="13" t="e">
        <f xml:space="preserve"> IF(Q148&gt;-1, IF(OR(NOT(ISERROR( SEARCH("-",#REF!))), NOT(ISERROR(SEARCH("-", IF(ISBLANK(T148),0,T148))))),FIXED(FIXED( IF(NOT(ISERROR( SEARCH("-",#REF!))), TRIM(LEFT(#REF!, SEARCH("-",#REF!, 1)-1)),#REF!), 2, FALSE) - FIXED(IF(NOT(ISERROR(SEARCH("-", IF(ISBLANK(T148),0,T148)))), TRIM(LEFT(IF(ISBLANK(T148),0,T148), SEARCH("-", IF(ISBLANK(T148),0,T148), 1)-1)), IF(ISBLANK(T148),0,T148)), 2, FALSE), 2, FALSE)&amp;" - "&amp;FIXED(FIXED( IF(NOT(ISERROR( SEARCH("-",#REF!))), TRIM(RIGHT(#REF!, SEARCH("-",#REF!, 1)-1)),#REF!), 2, FALSE) - FIXED(IF(NOT(ISERROR(SEARCH("-", IF(ISBLANK(T148),0,T148)))), TRIM(RIGHT(IF(ISBLANK(T148),0,T148), SEARCH("-", IF(ISBLANK(T148),0,T148), 1)-1)), IF(ISBLANK(T148),0,T148)), 2, FALSE), 2, FALSE),FIXED(#REF!-IF(ISBLANK(T148),0,T148), 2, FALSE)),#REF!)</f>
        <v>#REF!</v>
      </c>
      <c r="W148" s="13" t="e">
        <f>SUM(O148*#REF!,N148*#REF!)*(1-U148)</f>
        <v>#REF!</v>
      </c>
      <c r="X148" s="13" t="e">
        <f>SUM(O148*#REF!,N148*#REF!)</f>
        <v>#REF!</v>
      </c>
    </row>
    <row r="149" spans="1:24" ht="57.75" customHeight="1" x14ac:dyDescent="0.2">
      <c r="A149" s="7"/>
      <c r="B149" s="9" t="s">
        <v>784</v>
      </c>
      <c r="C149" s="9" t="s">
        <v>785</v>
      </c>
      <c r="D149" s="9" t="s">
        <v>494</v>
      </c>
      <c r="E149" s="9" t="s">
        <v>495</v>
      </c>
      <c r="F149" s="9" t="s">
        <v>789</v>
      </c>
      <c r="G149" s="9" t="s">
        <v>784</v>
      </c>
      <c r="H149" s="9" t="s">
        <v>785</v>
      </c>
      <c r="I149" s="9" t="s">
        <v>497</v>
      </c>
      <c r="J149" s="9" t="s">
        <v>787</v>
      </c>
      <c r="K149" s="9" t="s">
        <v>499</v>
      </c>
      <c r="L149" s="9" t="s">
        <v>500</v>
      </c>
      <c r="M149" s="10" t="s">
        <v>26</v>
      </c>
      <c r="N149" s="11"/>
      <c r="O149" s="6"/>
      <c r="P149" s="13">
        <v>1300</v>
      </c>
      <c r="Q149" s="14">
        <f t="shared" si="4"/>
        <v>0</v>
      </c>
      <c r="R149" s="14"/>
      <c r="S149" s="14"/>
      <c r="T149" s="15"/>
      <c r="U149" s="16"/>
      <c r="V149" s="13" t="e">
        <f xml:space="preserve"> IF(Q149&gt;-1, IF(OR(NOT(ISERROR( SEARCH("-",#REF!))), NOT(ISERROR(SEARCH("-", IF(ISBLANK(T149),0,T149))))),FIXED(FIXED( IF(NOT(ISERROR( SEARCH("-",#REF!))), TRIM(LEFT(#REF!, SEARCH("-",#REF!, 1)-1)),#REF!), 2, FALSE) - FIXED(IF(NOT(ISERROR(SEARCH("-", IF(ISBLANK(T149),0,T149)))), TRIM(LEFT(IF(ISBLANK(T149),0,T149), SEARCH("-", IF(ISBLANK(T149),0,T149), 1)-1)), IF(ISBLANK(T149),0,T149)), 2, FALSE), 2, FALSE)&amp;" - "&amp;FIXED(FIXED( IF(NOT(ISERROR( SEARCH("-",#REF!))), TRIM(RIGHT(#REF!, SEARCH("-",#REF!, 1)-1)),#REF!), 2, FALSE) - FIXED(IF(NOT(ISERROR(SEARCH("-", IF(ISBLANK(T149),0,T149)))), TRIM(RIGHT(IF(ISBLANK(T149),0,T149), SEARCH("-", IF(ISBLANK(T149),0,T149), 1)-1)), IF(ISBLANK(T149),0,T149)), 2, FALSE), 2, FALSE),FIXED(#REF!-IF(ISBLANK(T149),0,T149), 2, FALSE)),#REF!)</f>
        <v>#REF!</v>
      </c>
      <c r="W149" s="13" t="e">
        <f>SUM(O149*#REF!,N149*#REF!)*(1-U149)</f>
        <v>#REF!</v>
      </c>
      <c r="X149" s="13" t="e">
        <f>SUM(O149*#REF!,N149*#REF!)</f>
        <v>#REF!</v>
      </c>
    </row>
    <row r="150" spans="1:24" ht="57.75" customHeight="1" x14ac:dyDescent="0.2">
      <c r="A150" s="7"/>
      <c r="B150" s="9" t="s">
        <v>790</v>
      </c>
      <c r="C150" s="9" t="s">
        <v>791</v>
      </c>
      <c r="D150" s="9" t="s">
        <v>60</v>
      </c>
      <c r="E150" s="9" t="s">
        <v>61</v>
      </c>
      <c r="F150" s="9" t="s">
        <v>792</v>
      </c>
      <c r="G150" s="9" t="s">
        <v>790</v>
      </c>
      <c r="H150" s="9" t="s">
        <v>791</v>
      </c>
      <c r="I150" s="9" t="s">
        <v>497</v>
      </c>
      <c r="J150" s="9" t="s">
        <v>787</v>
      </c>
      <c r="K150" s="9" t="s">
        <v>499</v>
      </c>
      <c r="L150" s="9" t="s">
        <v>500</v>
      </c>
      <c r="M150" s="10" t="s">
        <v>26</v>
      </c>
      <c r="N150" s="11"/>
      <c r="O150" s="6"/>
      <c r="P150" s="13">
        <v>750</v>
      </c>
      <c r="Q150" s="14">
        <f t="shared" si="4"/>
        <v>0</v>
      </c>
      <c r="R150" s="14"/>
      <c r="S150" s="14"/>
      <c r="T150" s="15"/>
      <c r="U150" s="16"/>
      <c r="V150" s="13" t="e">
        <f xml:space="preserve"> IF(Q150&gt;-1, IF(OR(NOT(ISERROR( SEARCH("-",#REF!))), NOT(ISERROR(SEARCH("-", IF(ISBLANK(T150),0,T150))))),FIXED(FIXED( IF(NOT(ISERROR( SEARCH("-",#REF!))), TRIM(LEFT(#REF!, SEARCH("-",#REF!, 1)-1)),#REF!), 2, FALSE) - FIXED(IF(NOT(ISERROR(SEARCH("-", IF(ISBLANK(T150),0,T150)))), TRIM(LEFT(IF(ISBLANK(T150),0,T150), SEARCH("-", IF(ISBLANK(T150),0,T150), 1)-1)), IF(ISBLANK(T150),0,T150)), 2, FALSE), 2, FALSE)&amp;" - "&amp;FIXED(FIXED( IF(NOT(ISERROR( SEARCH("-",#REF!))), TRIM(RIGHT(#REF!, SEARCH("-",#REF!, 1)-1)),#REF!), 2, FALSE) - FIXED(IF(NOT(ISERROR(SEARCH("-", IF(ISBLANK(T150),0,T150)))), TRIM(RIGHT(IF(ISBLANK(T150),0,T150), SEARCH("-", IF(ISBLANK(T150),0,T150), 1)-1)), IF(ISBLANK(T150),0,T150)), 2, FALSE), 2, FALSE),FIXED(#REF!-IF(ISBLANK(T150),0,T150), 2, FALSE)),#REF!)</f>
        <v>#REF!</v>
      </c>
      <c r="W150" s="13" t="e">
        <f>SUM(O150*#REF!,N150*#REF!)*(1-U150)</f>
        <v>#REF!</v>
      </c>
      <c r="X150" s="13" t="e">
        <f>SUM(O150*#REF!,N150*#REF!)</f>
        <v>#REF!</v>
      </c>
    </row>
    <row r="151" spans="1:24" ht="57.75" customHeight="1" x14ac:dyDescent="0.2">
      <c r="A151" s="7"/>
      <c r="B151" s="9" t="s">
        <v>790</v>
      </c>
      <c r="C151" s="9" t="s">
        <v>791</v>
      </c>
      <c r="D151" s="9" t="s">
        <v>494</v>
      </c>
      <c r="E151" s="9" t="s">
        <v>495</v>
      </c>
      <c r="F151" s="9" t="s">
        <v>793</v>
      </c>
      <c r="G151" s="9" t="s">
        <v>790</v>
      </c>
      <c r="H151" s="9" t="s">
        <v>791</v>
      </c>
      <c r="I151" s="9" t="s">
        <v>497</v>
      </c>
      <c r="J151" s="9" t="s">
        <v>787</v>
      </c>
      <c r="K151" s="9" t="s">
        <v>499</v>
      </c>
      <c r="L151" s="9" t="s">
        <v>500</v>
      </c>
      <c r="M151" s="10" t="s">
        <v>26</v>
      </c>
      <c r="N151" s="11"/>
      <c r="O151" s="6"/>
      <c r="P151" s="13">
        <v>750</v>
      </c>
      <c r="Q151" s="14">
        <f t="shared" si="4"/>
        <v>0</v>
      </c>
      <c r="R151" s="14"/>
      <c r="S151" s="14"/>
      <c r="T151" s="15"/>
      <c r="U151" s="16"/>
      <c r="V151" s="13" t="e">
        <f xml:space="preserve"> IF(Q151&gt;-1, IF(OR(NOT(ISERROR( SEARCH("-",#REF!))), NOT(ISERROR(SEARCH("-", IF(ISBLANK(T151),0,T151))))),FIXED(FIXED( IF(NOT(ISERROR( SEARCH("-",#REF!))), TRIM(LEFT(#REF!, SEARCH("-",#REF!, 1)-1)),#REF!), 2, FALSE) - FIXED(IF(NOT(ISERROR(SEARCH("-", IF(ISBLANK(T151),0,T151)))), TRIM(LEFT(IF(ISBLANK(T151),0,T151), SEARCH("-", IF(ISBLANK(T151),0,T151), 1)-1)), IF(ISBLANK(T151),0,T151)), 2, FALSE), 2, FALSE)&amp;" - "&amp;FIXED(FIXED( IF(NOT(ISERROR( SEARCH("-",#REF!))), TRIM(RIGHT(#REF!, SEARCH("-",#REF!, 1)-1)),#REF!), 2, FALSE) - FIXED(IF(NOT(ISERROR(SEARCH("-", IF(ISBLANK(T151),0,T151)))), TRIM(RIGHT(IF(ISBLANK(T151),0,T151), SEARCH("-", IF(ISBLANK(T151),0,T151), 1)-1)), IF(ISBLANK(T151),0,T151)), 2, FALSE), 2, FALSE),FIXED(#REF!-IF(ISBLANK(T151),0,T151), 2, FALSE)),#REF!)</f>
        <v>#REF!</v>
      </c>
      <c r="W151" s="13" t="e">
        <f>SUM(O151*#REF!,N151*#REF!)*(1-U151)</f>
        <v>#REF!</v>
      </c>
      <c r="X151" s="13" t="e">
        <f>SUM(O151*#REF!,N151*#REF!)</f>
        <v>#REF!</v>
      </c>
    </row>
    <row r="152" spans="1:24" ht="57.75" customHeight="1" x14ac:dyDescent="0.2">
      <c r="A152" s="7"/>
      <c r="B152" s="9" t="s">
        <v>790</v>
      </c>
      <c r="C152" s="9" t="s">
        <v>791</v>
      </c>
      <c r="D152" s="9" t="s">
        <v>55</v>
      </c>
      <c r="E152" s="9" t="s">
        <v>56</v>
      </c>
      <c r="F152" s="9" t="s">
        <v>794</v>
      </c>
      <c r="G152" s="9" t="s">
        <v>790</v>
      </c>
      <c r="H152" s="9" t="s">
        <v>791</v>
      </c>
      <c r="I152" s="9" t="s">
        <v>497</v>
      </c>
      <c r="J152" s="9" t="s">
        <v>787</v>
      </c>
      <c r="K152" s="9" t="s">
        <v>499</v>
      </c>
      <c r="L152" s="9" t="s">
        <v>500</v>
      </c>
      <c r="M152" s="10" t="s">
        <v>26</v>
      </c>
      <c r="N152" s="11"/>
      <c r="O152" s="6"/>
      <c r="P152" s="13">
        <v>750</v>
      </c>
      <c r="Q152" s="14">
        <f t="shared" si="4"/>
        <v>0</v>
      </c>
      <c r="R152" s="14"/>
      <c r="S152" s="14"/>
      <c r="T152" s="15"/>
      <c r="U152" s="16"/>
      <c r="V152" s="13" t="e">
        <f xml:space="preserve"> IF(Q152&gt;-1, IF(OR(NOT(ISERROR( SEARCH("-",#REF!))), NOT(ISERROR(SEARCH("-", IF(ISBLANK(T152),0,T152))))),FIXED(FIXED( IF(NOT(ISERROR( SEARCH("-",#REF!))), TRIM(LEFT(#REF!, SEARCH("-",#REF!, 1)-1)),#REF!), 2, FALSE) - FIXED(IF(NOT(ISERROR(SEARCH("-", IF(ISBLANK(T152),0,T152)))), TRIM(LEFT(IF(ISBLANK(T152),0,T152), SEARCH("-", IF(ISBLANK(T152),0,T152), 1)-1)), IF(ISBLANK(T152),0,T152)), 2, FALSE), 2, FALSE)&amp;" - "&amp;FIXED(FIXED( IF(NOT(ISERROR( SEARCH("-",#REF!))), TRIM(RIGHT(#REF!, SEARCH("-",#REF!, 1)-1)),#REF!), 2, FALSE) - FIXED(IF(NOT(ISERROR(SEARCH("-", IF(ISBLANK(T152),0,T152)))), TRIM(RIGHT(IF(ISBLANK(T152),0,T152), SEARCH("-", IF(ISBLANK(T152),0,T152), 1)-1)), IF(ISBLANK(T152),0,T152)), 2, FALSE), 2, FALSE),FIXED(#REF!-IF(ISBLANK(T152),0,T152), 2, FALSE)),#REF!)</f>
        <v>#REF!</v>
      </c>
      <c r="W152" s="13" t="e">
        <f>SUM(O152*#REF!,N152*#REF!)*(1-U152)</f>
        <v>#REF!</v>
      </c>
      <c r="X152" s="13" t="e">
        <f>SUM(O152*#REF!,N152*#REF!)</f>
        <v>#REF!</v>
      </c>
    </row>
    <row r="153" spans="1:24" ht="57.75" customHeight="1" x14ac:dyDescent="0.2">
      <c r="A153" s="7"/>
      <c r="B153" s="9" t="s">
        <v>815</v>
      </c>
      <c r="C153" s="9" t="s">
        <v>816</v>
      </c>
      <c r="D153" s="9" t="s">
        <v>409</v>
      </c>
      <c r="E153" s="9" t="s">
        <v>410</v>
      </c>
      <c r="F153" s="9" t="s">
        <v>817</v>
      </c>
      <c r="G153" s="9" t="s">
        <v>815</v>
      </c>
      <c r="H153" s="9" t="s">
        <v>816</v>
      </c>
      <c r="I153" s="9" t="s">
        <v>497</v>
      </c>
      <c r="J153" s="9" t="s">
        <v>805</v>
      </c>
      <c r="K153" s="9" t="s">
        <v>499</v>
      </c>
      <c r="L153" s="9" t="s">
        <v>500</v>
      </c>
      <c r="M153" s="10" t="s">
        <v>26</v>
      </c>
      <c r="N153" s="11"/>
      <c r="O153" s="6"/>
      <c r="P153" s="13">
        <v>850</v>
      </c>
      <c r="Q153" s="14">
        <f t="shared" si="4"/>
        <v>0</v>
      </c>
      <c r="R153" s="14"/>
      <c r="S153" s="14"/>
      <c r="T153" s="15"/>
      <c r="U153" s="16"/>
      <c r="V153" s="13" t="e">
        <f xml:space="preserve"> IF(Q153&gt;-1, IF(OR(NOT(ISERROR( SEARCH("-",#REF!))), NOT(ISERROR(SEARCH("-", IF(ISBLANK(T153),0,T153))))),FIXED(FIXED( IF(NOT(ISERROR( SEARCH("-",#REF!))), TRIM(LEFT(#REF!, SEARCH("-",#REF!, 1)-1)),#REF!), 2, FALSE) - FIXED(IF(NOT(ISERROR(SEARCH("-", IF(ISBLANK(T153),0,T153)))), TRIM(LEFT(IF(ISBLANK(T153),0,T153), SEARCH("-", IF(ISBLANK(T153),0,T153), 1)-1)), IF(ISBLANK(T153),0,T153)), 2, FALSE), 2, FALSE)&amp;" - "&amp;FIXED(FIXED( IF(NOT(ISERROR( SEARCH("-",#REF!))), TRIM(RIGHT(#REF!, SEARCH("-",#REF!, 1)-1)),#REF!), 2, FALSE) - FIXED(IF(NOT(ISERROR(SEARCH("-", IF(ISBLANK(T153),0,T153)))), TRIM(RIGHT(IF(ISBLANK(T153),0,T153), SEARCH("-", IF(ISBLANK(T153),0,T153), 1)-1)), IF(ISBLANK(T153),0,T153)), 2, FALSE), 2, FALSE),FIXED(#REF!-IF(ISBLANK(T153),0,T153), 2, FALSE)),#REF!)</f>
        <v>#REF!</v>
      </c>
      <c r="W153" s="13" t="e">
        <f>SUM(O153*#REF!,N153*#REF!)*(1-U153)</f>
        <v>#REF!</v>
      </c>
      <c r="X153" s="13" t="e">
        <f>SUM(O153*#REF!,N153*#REF!)</f>
        <v>#REF!</v>
      </c>
    </row>
    <row r="154" spans="1:24" ht="57.75" customHeight="1" x14ac:dyDescent="0.2">
      <c r="A154" s="7"/>
      <c r="B154" s="9" t="s">
        <v>815</v>
      </c>
      <c r="C154" s="9" t="s">
        <v>816</v>
      </c>
      <c r="D154" s="9" t="s">
        <v>802</v>
      </c>
      <c r="E154" s="9" t="s">
        <v>803</v>
      </c>
      <c r="F154" s="9" t="s">
        <v>818</v>
      </c>
      <c r="G154" s="9" t="s">
        <v>815</v>
      </c>
      <c r="H154" s="9" t="s">
        <v>816</v>
      </c>
      <c r="I154" s="9" t="s">
        <v>497</v>
      </c>
      <c r="J154" s="9" t="s">
        <v>805</v>
      </c>
      <c r="K154" s="9" t="s">
        <v>499</v>
      </c>
      <c r="L154" s="9" t="s">
        <v>500</v>
      </c>
      <c r="M154" s="10" t="s">
        <v>26</v>
      </c>
      <c r="N154" s="11"/>
      <c r="O154" s="6"/>
      <c r="P154" s="13">
        <v>850</v>
      </c>
      <c r="Q154" s="14">
        <f t="shared" si="4"/>
        <v>0</v>
      </c>
      <c r="R154" s="14"/>
      <c r="S154" s="14"/>
      <c r="T154" s="15"/>
      <c r="U154" s="16"/>
      <c r="V154" s="13" t="e">
        <f xml:space="preserve"> IF(Q154&gt;-1, IF(OR(NOT(ISERROR( SEARCH("-",#REF!))), NOT(ISERROR(SEARCH("-", IF(ISBLANK(T154),0,T154))))),FIXED(FIXED( IF(NOT(ISERROR( SEARCH("-",#REF!))), TRIM(LEFT(#REF!, SEARCH("-",#REF!, 1)-1)),#REF!), 2, FALSE) - FIXED(IF(NOT(ISERROR(SEARCH("-", IF(ISBLANK(T154),0,T154)))), TRIM(LEFT(IF(ISBLANK(T154),0,T154), SEARCH("-", IF(ISBLANK(T154),0,T154), 1)-1)), IF(ISBLANK(T154),0,T154)), 2, FALSE), 2, FALSE)&amp;" - "&amp;FIXED(FIXED( IF(NOT(ISERROR( SEARCH("-",#REF!))), TRIM(RIGHT(#REF!, SEARCH("-",#REF!, 1)-1)),#REF!), 2, FALSE) - FIXED(IF(NOT(ISERROR(SEARCH("-", IF(ISBLANK(T154),0,T154)))), TRIM(RIGHT(IF(ISBLANK(T154),0,T154), SEARCH("-", IF(ISBLANK(T154),0,T154), 1)-1)), IF(ISBLANK(T154),0,T154)), 2, FALSE), 2, FALSE),FIXED(#REF!-IF(ISBLANK(T154),0,T154), 2, FALSE)),#REF!)</f>
        <v>#REF!</v>
      </c>
      <c r="W154" s="13" t="e">
        <f>SUM(O154*#REF!,N154*#REF!)*(1-U154)</f>
        <v>#REF!</v>
      </c>
      <c r="X154" s="13" t="e">
        <f>SUM(O154*#REF!,N154*#REF!)</f>
        <v>#REF!</v>
      </c>
    </row>
    <row r="155" spans="1:24" ht="57.75" customHeight="1" x14ac:dyDescent="0.2">
      <c r="A155" s="7"/>
      <c r="B155" s="9" t="s">
        <v>800</v>
      </c>
      <c r="C155" s="9" t="s">
        <v>801</v>
      </c>
      <c r="D155" s="9" t="s">
        <v>802</v>
      </c>
      <c r="E155" s="9" t="s">
        <v>803</v>
      </c>
      <c r="F155" s="9" t="s">
        <v>804</v>
      </c>
      <c r="G155" s="9" t="s">
        <v>800</v>
      </c>
      <c r="H155" s="9" t="s">
        <v>801</v>
      </c>
      <c r="I155" s="9" t="s">
        <v>497</v>
      </c>
      <c r="J155" s="9" t="s">
        <v>805</v>
      </c>
      <c r="K155" s="9" t="s">
        <v>499</v>
      </c>
      <c r="L155" s="9" t="s">
        <v>500</v>
      </c>
      <c r="M155" s="10" t="s">
        <v>26</v>
      </c>
      <c r="N155" s="11"/>
      <c r="O155" s="6"/>
      <c r="P155" s="13">
        <v>350</v>
      </c>
      <c r="Q155" s="14">
        <f t="shared" si="4"/>
        <v>0</v>
      </c>
      <c r="R155" s="14"/>
      <c r="S155" s="14"/>
      <c r="T155" s="15"/>
      <c r="U155" s="16"/>
      <c r="V155" s="13" t="e">
        <f xml:space="preserve"> IF(Q155&gt;-1, IF(OR(NOT(ISERROR( SEARCH("-",#REF!))), NOT(ISERROR(SEARCH("-", IF(ISBLANK(T155),0,T155))))),FIXED(FIXED( IF(NOT(ISERROR( SEARCH("-",#REF!))), TRIM(LEFT(#REF!, SEARCH("-",#REF!, 1)-1)),#REF!), 2, FALSE) - FIXED(IF(NOT(ISERROR(SEARCH("-", IF(ISBLANK(T155),0,T155)))), TRIM(LEFT(IF(ISBLANK(T155),0,T155), SEARCH("-", IF(ISBLANK(T155),0,T155), 1)-1)), IF(ISBLANK(T155),0,T155)), 2, FALSE), 2, FALSE)&amp;" - "&amp;FIXED(FIXED( IF(NOT(ISERROR( SEARCH("-",#REF!))), TRIM(RIGHT(#REF!, SEARCH("-",#REF!, 1)-1)),#REF!), 2, FALSE) - FIXED(IF(NOT(ISERROR(SEARCH("-", IF(ISBLANK(T155),0,T155)))), TRIM(RIGHT(IF(ISBLANK(T155),0,T155), SEARCH("-", IF(ISBLANK(T155),0,T155), 1)-1)), IF(ISBLANK(T155),0,T155)), 2, FALSE), 2, FALSE),FIXED(#REF!-IF(ISBLANK(T155),0,T155), 2, FALSE)),#REF!)</f>
        <v>#REF!</v>
      </c>
      <c r="W155" s="13" t="e">
        <f>SUM(O155*#REF!,N155*#REF!)*(1-U155)</f>
        <v>#REF!</v>
      </c>
      <c r="X155" s="13" t="e">
        <f>SUM(O155*#REF!,N155*#REF!)</f>
        <v>#REF!</v>
      </c>
    </row>
    <row r="156" spans="1:24" ht="57.75" customHeight="1" x14ac:dyDescent="0.2">
      <c r="A156" s="7"/>
      <c r="B156" s="9" t="s">
        <v>800</v>
      </c>
      <c r="C156" s="9" t="s">
        <v>801</v>
      </c>
      <c r="D156" s="9" t="s">
        <v>409</v>
      </c>
      <c r="E156" s="9" t="s">
        <v>410</v>
      </c>
      <c r="F156" s="9" t="s">
        <v>806</v>
      </c>
      <c r="G156" s="9" t="s">
        <v>800</v>
      </c>
      <c r="H156" s="9" t="s">
        <v>801</v>
      </c>
      <c r="I156" s="9" t="s">
        <v>497</v>
      </c>
      <c r="J156" s="9" t="s">
        <v>805</v>
      </c>
      <c r="K156" s="9" t="s">
        <v>499</v>
      </c>
      <c r="L156" s="9" t="s">
        <v>500</v>
      </c>
      <c r="M156" s="10" t="s">
        <v>26</v>
      </c>
      <c r="N156" s="11"/>
      <c r="O156" s="6"/>
      <c r="P156" s="13">
        <v>350</v>
      </c>
      <c r="Q156" s="14">
        <f t="shared" si="4"/>
        <v>0</v>
      </c>
      <c r="R156" s="14"/>
      <c r="S156" s="14"/>
      <c r="T156" s="15"/>
      <c r="U156" s="16"/>
      <c r="V156" s="13" t="e">
        <f xml:space="preserve"> IF(Q156&gt;-1, IF(OR(NOT(ISERROR( SEARCH("-",#REF!))), NOT(ISERROR(SEARCH("-", IF(ISBLANK(T156),0,T156))))),FIXED(FIXED( IF(NOT(ISERROR( SEARCH("-",#REF!))), TRIM(LEFT(#REF!, SEARCH("-",#REF!, 1)-1)),#REF!), 2, FALSE) - FIXED(IF(NOT(ISERROR(SEARCH("-", IF(ISBLANK(T156),0,T156)))), TRIM(LEFT(IF(ISBLANK(T156),0,T156), SEARCH("-", IF(ISBLANK(T156),0,T156), 1)-1)), IF(ISBLANK(T156),0,T156)), 2, FALSE), 2, FALSE)&amp;" - "&amp;FIXED(FIXED( IF(NOT(ISERROR( SEARCH("-",#REF!))), TRIM(RIGHT(#REF!, SEARCH("-",#REF!, 1)-1)),#REF!), 2, FALSE) - FIXED(IF(NOT(ISERROR(SEARCH("-", IF(ISBLANK(T156),0,T156)))), TRIM(RIGHT(IF(ISBLANK(T156),0,T156), SEARCH("-", IF(ISBLANK(T156),0,T156), 1)-1)), IF(ISBLANK(T156),0,T156)), 2, FALSE), 2, FALSE),FIXED(#REF!-IF(ISBLANK(T156),0,T156), 2, FALSE)),#REF!)</f>
        <v>#REF!</v>
      </c>
      <c r="W156" s="13" t="e">
        <f>SUM(O156*#REF!,N156*#REF!)*(1-U156)</f>
        <v>#REF!</v>
      </c>
      <c r="X156" s="13" t="e">
        <f>SUM(O156*#REF!,N156*#REF!)</f>
        <v>#REF!</v>
      </c>
    </row>
    <row r="157" spans="1:24" ht="57.75" customHeight="1" x14ac:dyDescent="0.2">
      <c r="A157" s="7"/>
      <c r="B157" s="9" t="s">
        <v>807</v>
      </c>
      <c r="C157" s="9" t="s">
        <v>808</v>
      </c>
      <c r="D157" s="9" t="s">
        <v>802</v>
      </c>
      <c r="E157" s="9" t="s">
        <v>803</v>
      </c>
      <c r="F157" s="9" t="s">
        <v>809</v>
      </c>
      <c r="G157" s="9" t="s">
        <v>807</v>
      </c>
      <c r="H157" s="9" t="s">
        <v>808</v>
      </c>
      <c r="I157" s="9" t="s">
        <v>497</v>
      </c>
      <c r="J157" s="9" t="s">
        <v>805</v>
      </c>
      <c r="K157" s="9" t="s">
        <v>499</v>
      </c>
      <c r="L157" s="9" t="s">
        <v>500</v>
      </c>
      <c r="M157" s="10" t="s">
        <v>26</v>
      </c>
      <c r="N157" s="11"/>
      <c r="O157" s="6"/>
      <c r="P157" s="13">
        <v>310</v>
      </c>
      <c r="Q157" s="14">
        <f t="shared" si="4"/>
        <v>0</v>
      </c>
      <c r="R157" s="14"/>
      <c r="S157" s="14"/>
      <c r="T157" s="15"/>
      <c r="U157" s="16"/>
      <c r="V157" s="13" t="e">
        <f xml:space="preserve"> IF(Q157&gt;-1, IF(OR(NOT(ISERROR( SEARCH("-",#REF!))), NOT(ISERROR(SEARCH("-", IF(ISBLANK(T157),0,T157))))),FIXED(FIXED( IF(NOT(ISERROR( SEARCH("-",#REF!))), TRIM(LEFT(#REF!, SEARCH("-",#REF!, 1)-1)),#REF!), 2, FALSE) - FIXED(IF(NOT(ISERROR(SEARCH("-", IF(ISBLANK(T157),0,T157)))), TRIM(LEFT(IF(ISBLANK(T157),0,T157), SEARCH("-", IF(ISBLANK(T157),0,T157), 1)-1)), IF(ISBLANK(T157),0,T157)), 2, FALSE), 2, FALSE)&amp;" - "&amp;FIXED(FIXED( IF(NOT(ISERROR( SEARCH("-",#REF!))), TRIM(RIGHT(#REF!, SEARCH("-",#REF!, 1)-1)),#REF!), 2, FALSE) - FIXED(IF(NOT(ISERROR(SEARCH("-", IF(ISBLANK(T157),0,T157)))), TRIM(RIGHT(IF(ISBLANK(T157),0,T157), SEARCH("-", IF(ISBLANK(T157),0,T157), 1)-1)), IF(ISBLANK(T157),0,T157)), 2, FALSE), 2, FALSE),FIXED(#REF!-IF(ISBLANK(T157),0,T157), 2, FALSE)),#REF!)</f>
        <v>#REF!</v>
      </c>
      <c r="W157" s="13" t="e">
        <f>SUM(O157*#REF!,N157*#REF!)*(1-U157)</f>
        <v>#REF!</v>
      </c>
      <c r="X157" s="13" t="e">
        <f>SUM(O157*#REF!,N157*#REF!)</f>
        <v>#REF!</v>
      </c>
    </row>
    <row r="158" spans="1:24" ht="57.75" customHeight="1" x14ac:dyDescent="0.2">
      <c r="A158" s="7"/>
      <c r="B158" s="9" t="s">
        <v>807</v>
      </c>
      <c r="C158" s="9" t="s">
        <v>808</v>
      </c>
      <c r="D158" s="9" t="s">
        <v>409</v>
      </c>
      <c r="E158" s="9" t="s">
        <v>410</v>
      </c>
      <c r="F158" s="9" t="s">
        <v>810</v>
      </c>
      <c r="G158" s="9" t="s">
        <v>807</v>
      </c>
      <c r="H158" s="9" t="s">
        <v>808</v>
      </c>
      <c r="I158" s="9" t="s">
        <v>497</v>
      </c>
      <c r="J158" s="9" t="s">
        <v>805</v>
      </c>
      <c r="K158" s="9" t="s">
        <v>499</v>
      </c>
      <c r="L158" s="9" t="s">
        <v>500</v>
      </c>
      <c r="M158" s="10" t="s">
        <v>26</v>
      </c>
      <c r="N158" s="11"/>
      <c r="O158" s="6"/>
      <c r="P158" s="13">
        <v>310</v>
      </c>
      <c r="Q158" s="14">
        <f t="shared" si="4"/>
        <v>0</v>
      </c>
      <c r="R158" s="14"/>
      <c r="S158" s="14"/>
      <c r="T158" s="15"/>
      <c r="U158" s="16"/>
      <c r="V158" s="13" t="e">
        <f xml:space="preserve"> IF(Q158&gt;-1, IF(OR(NOT(ISERROR( SEARCH("-",#REF!))), NOT(ISERROR(SEARCH("-", IF(ISBLANK(T158),0,T158))))),FIXED(FIXED( IF(NOT(ISERROR( SEARCH("-",#REF!))), TRIM(LEFT(#REF!, SEARCH("-",#REF!, 1)-1)),#REF!), 2, FALSE) - FIXED(IF(NOT(ISERROR(SEARCH("-", IF(ISBLANK(T158),0,T158)))), TRIM(LEFT(IF(ISBLANK(T158),0,T158), SEARCH("-", IF(ISBLANK(T158),0,T158), 1)-1)), IF(ISBLANK(T158),0,T158)), 2, FALSE), 2, FALSE)&amp;" - "&amp;FIXED(FIXED( IF(NOT(ISERROR( SEARCH("-",#REF!))), TRIM(RIGHT(#REF!, SEARCH("-",#REF!, 1)-1)),#REF!), 2, FALSE) - FIXED(IF(NOT(ISERROR(SEARCH("-", IF(ISBLANK(T158),0,T158)))), TRIM(RIGHT(IF(ISBLANK(T158),0,T158), SEARCH("-", IF(ISBLANK(T158),0,T158), 1)-1)), IF(ISBLANK(T158),0,T158)), 2, FALSE), 2, FALSE),FIXED(#REF!-IF(ISBLANK(T158),0,T158), 2, FALSE)),#REF!)</f>
        <v>#REF!</v>
      </c>
      <c r="W158" s="13" t="e">
        <f>SUM(O158*#REF!,N158*#REF!)*(1-U158)</f>
        <v>#REF!</v>
      </c>
      <c r="X158" s="13" t="e">
        <f>SUM(O158*#REF!,N158*#REF!)</f>
        <v>#REF!</v>
      </c>
    </row>
    <row r="159" spans="1:24" ht="57.75" customHeight="1" x14ac:dyDescent="0.2">
      <c r="A159" s="7"/>
      <c r="B159" s="9" t="s">
        <v>811</v>
      </c>
      <c r="C159" s="9" t="s">
        <v>812</v>
      </c>
      <c r="D159" s="9" t="s">
        <v>409</v>
      </c>
      <c r="E159" s="9" t="s">
        <v>410</v>
      </c>
      <c r="F159" s="9" t="s">
        <v>813</v>
      </c>
      <c r="G159" s="9" t="s">
        <v>811</v>
      </c>
      <c r="H159" s="9" t="s">
        <v>812</v>
      </c>
      <c r="I159" s="9" t="s">
        <v>497</v>
      </c>
      <c r="J159" s="9" t="s">
        <v>805</v>
      </c>
      <c r="K159" s="9" t="s">
        <v>499</v>
      </c>
      <c r="L159" s="9" t="s">
        <v>500</v>
      </c>
      <c r="M159" s="10" t="s">
        <v>26</v>
      </c>
      <c r="N159" s="11"/>
      <c r="O159" s="6"/>
      <c r="P159" s="13">
        <v>1950</v>
      </c>
      <c r="Q159" s="14">
        <f t="shared" si="4"/>
        <v>0</v>
      </c>
      <c r="R159" s="14"/>
      <c r="S159" s="14"/>
      <c r="T159" s="15"/>
      <c r="U159" s="16"/>
      <c r="V159" s="13" t="e">
        <f xml:space="preserve"> IF(Q159&gt;-1, IF(OR(NOT(ISERROR( SEARCH("-",#REF!))), NOT(ISERROR(SEARCH("-", IF(ISBLANK(T159),0,T159))))),FIXED(FIXED( IF(NOT(ISERROR( SEARCH("-",#REF!))), TRIM(LEFT(#REF!, SEARCH("-",#REF!, 1)-1)),#REF!), 2, FALSE) - FIXED(IF(NOT(ISERROR(SEARCH("-", IF(ISBLANK(T159),0,T159)))), TRIM(LEFT(IF(ISBLANK(T159),0,T159), SEARCH("-", IF(ISBLANK(T159),0,T159), 1)-1)), IF(ISBLANK(T159),0,T159)), 2, FALSE), 2, FALSE)&amp;" - "&amp;FIXED(FIXED( IF(NOT(ISERROR( SEARCH("-",#REF!))), TRIM(RIGHT(#REF!, SEARCH("-",#REF!, 1)-1)),#REF!), 2, FALSE) - FIXED(IF(NOT(ISERROR(SEARCH("-", IF(ISBLANK(T159),0,T159)))), TRIM(RIGHT(IF(ISBLANK(T159),0,T159), SEARCH("-", IF(ISBLANK(T159),0,T159), 1)-1)), IF(ISBLANK(T159),0,T159)), 2, FALSE), 2, FALSE),FIXED(#REF!-IF(ISBLANK(T159),0,T159), 2, FALSE)),#REF!)</f>
        <v>#REF!</v>
      </c>
      <c r="W159" s="13" t="e">
        <f>SUM(O159*#REF!,N159*#REF!)*(1-U159)</f>
        <v>#REF!</v>
      </c>
      <c r="X159" s="13" t="e">
        <f>SUM(O159*#REF!,N159*#REF!)</f>
        <v>#REF!</v>
      </c>
    </row>
    <row r="160" spans="1:24" ht="57.75" customHeight="1" x14ac:dyDescent="0.2">
      <c r="A160" s="7"/>
      <c r="B160" s="9" t="s">
        <v>811</v>
      </c>
      <c r="C160" s="9" t="s">
        <v>812</v>
      </c>
      <c r="D160" s="9" t="s">
        <v>802</v>
      </c>
      <c r="E160" s="9" t="s">
        <v>803</v>
      </c>
      <c r="F160" s="9" t="s">
        <v>814</v>
      </c>
      <c r="G160" s="9" t="s">
        <v>811</v>
      </c>
      <c r="H160" s="9" t="s">
        <v>812</v>
      </c>
      <c r="I160" s="9" t="s">
        <v>497</v>
      </c>
      <c r="J160" s="9" t="s">
        <v>805</v>
      </c>
      <c r="K160" s="9" t="s">
        <v>499</v>
      </c>
      <c r="L160" s="9" t="s">
        <v>500</v>
      </c>
      <c r="M160" s="10" t="s">
        <v>26</v>
      </c>
      <c r="N160" s="11"/>
      <c r="O160" s="6"/>
      <c r="P160" s="13">
        <v>1950</v>
      </c>
      <c r="Q160" s="14">
        <f t="shared" si="4"/>
        <v>0</v>
      </c>
      <c r="R160" s="14"/>
      <c r="S160" s="14"/>
      <c r="T160" s="15"/>
      <c r="U160" s="16"/>
      <c r="V160" s="13" t="e">
        <f xml:space="preserve"> IF(Q160&gt;-1, IF(OR(NOT(ISERROR( SEARCH("-",#REF!))), NOT(ISERROR(SEARCH("-", IF(ISBLANK(T160),0,T160))))),FIXED(FIXED( IF(NOT(ISERROR( SEARCH("-",#REF!))), TRIM(LEFT(#REF!, SEARCH("-",#REF!, 1)-1)),#REF!), 2, FALSE) - FIXED(IF(NOT(ISERROR(SEARCH("-", IF(ISBLANK(T160),0,T160)))), TRIM(LEFT(IF(ISBLANK(T160),0,T160), SEARCH("-", IF(ISBLANK(T160),0,T160), 1)-1)), IF(ISBLANK(T160),0,T160)), 2, FALSE), 2, FALSE)&amp;" - "&amp;FIXED(FIXED( IF(NOT(ISERROR( SEARCH("-",#REF!))), TRIM(RIGHT(#REF!, SEARCH("-",#REF!, 1)-1)),#REF!), 2, FALSE) - FIXED(IF(NOT(ISERROR(SEARCH("-", IF(ISBLANK(T160),0,T160)))), TRIM(RIGHT(IF(ISBLANK(T160),0,T160), SEARCH("-", IF(ISBLANK(T160),0,T160), 1)-1)), IF(ISBLANK(T160),0,T160)), 2, FALSE), 2, FALSE),FIXED(#REF!-IF(ISBLANK(T160),0,T160), 2, FALSE)),#REF!)</f>
        <v>#REF!</v>
      </c>
      <c r="W160" s="13" t="e">
        <f>SUM(O160*#REF!,N160*#REF!)*(1-U160)</f>
        <v>#REF!</v>
      </c>
      <c r="X160" s="13" t="e">
        <f>SUM(O160*#REF!,N160*#REF!)</f>
        <v>#REF!</v>
      </c>
    </row>
    <row r="161" spans="1:24" ht="57.75" customHeight="1" x14ac:dyDescent="0.2">
      <c r="A161" s="7"/>
      <c r="B161" s="9" t="s">
        <v>819</v>
      </c>
      <c r="C161" s="9" t="s">
        <v>820</v>
      </c>
      <c r="D161" s="9" t="s">
        <v>48</v>
      </c>
      <c r="E161" s="9" t="s">
        <v>49</v>
      </c>
      <c r="F161" s="9" t="s">
        <v>821</v>
      </c>
      <c r="G161" s="9" t="s">
        <v>819</v>
      </c>
      <c r="H161" s="9" t="s">
        <v>820</v>
      </c>
      <c r="I161" s="9" t="s">
        <v>583</v>
      </c>
      <c r="J161" s="9" t="s">
        <v>822</v>
      </c>
      <c r="K161" s="9" t="s">
        <v>499</v>
      </c>
      <c r="L161" s="9" t="s">
        <v>500</v>
      </c>
      <c r="M161" s="10" t="s">
        <v>26</v>
      </c>
      <c r="N161" s="11"/>
      <c r="O161" s="6"/>
      <c r="P161" s="13">
        <v>270</v>
      </c>
      <c r="Q161" s="14">
        <f t="shared" si="4"/>
        <v>0</v>
      </c>
      <c r="R161" s="14"/>
      <c r="S161" s="14"/>
      <c r="T161" s="15"/>
      <c r="U161" s="16"/>
      <c r="V161" s="13" t="e">
        <f xml:space="preserve"> IF(Q161&gt;-1, IF(OR(NOT(ISERROR( SEARCH("-",#REF!))), NOT(ISERROR(SEARCH("-", IF(ISBLANK(T161),0,T161))))),FIXED(FIXED( IF(NOT(ISERROR( SEARCH("-",#REF!))), TRIM(LEFT(#REF!, SEARCH("-",#REF!, 1)-1)),#REF!), 2, FALSE) - FIXED(IF(NOT(ISERROR(SEARCH("-", IF(ISBLANK(T161),0,T161)))), TRIM(LEFT(IF(ISBLANK(T161),0,T161), SEARCH("-", IF(ISBLANK(T161),0,T161), 1)-1)), IF(ISBLANK(T161),0,T161)), 2, FALSE), 2, FALSE)&amp;" - "&amp;FIXED(FIXED( IF(NOT(ISERROR( SEARCH("-",#REF!))), TRIM(RIGHT(#REF!, SEARCH("-",#REF!, 1)-1)),#REF!), 2, FALSE) - FIXED(IF(NOT(ISERROR(SEARCH("-", IF(ISBLANK(T161),0,T161)))), TRIM(RIGHT(IF(ISBLANK(T161),0,T161), SEARCH("-", IF(ISBLANK(T161),0,T161), 1)-1)), IF(ISBLANK(T161),0,T161)), 2, FALSE), 2, FALSE),FIXED(#REF!-IF(ISBLANK(T161),0,T161), 2, FALSE)),#REF!)</f>
        <v>#REF!</v>
      </c>
      <c r="W161" s="13" t="e">
        <f>SUM(O161*#REF!,N161*#REF!)*(1-U161)</f>
        <v>#REF!</v>
      </c>
      <c r="X161" s="13" t="e">
        <f>SUM(O161*#REF!,N161*#REF!)</f>
        <v>#REF!</v>
      </c>
    </row>
    <row r="162" spans="1:24" ht="57.75" customHeight="1" x14ac:dyDescent="0.2">
      <c r="A162" s="7"/>
      <c r="B162" s="9" t="s">
        <v>819</v>
      </c>
      <c r="C162" s="9" t="s">
        <v>820</v>
      </c>
      <c r="D162" s="9" t="s">
        <v>242</v>
      </c>
      <c r="E162" s="9" t="s">
        <v>243</v>
      </c>
      <c r="F162" s="9" t="s">
        <v>823</v>
      </c>
      <c r="G162" s="9" t="s">
        <v>819</v>
      </c>
      <c r="H162" s="9" t="s">
        <v>820</v>
      </c>
      <c r="I162" s="9" t="s">
        <v>583</v>
      </c>
      <c r="J162" s="9" t="s">
        <v>822</v>
      </c>
      <c r="K162" s="9" t="s">
        <v>499</v>
      </c>
      <c r="L162" s="9" t="s">
        <v>500</v>
      </c>
      <c r="M162" s="10" t="s">
        <v>26</v>
      </c>
      <c r="N162" s="11"/>
      <c r="O162" s="6"/>
      <c r="P162" s="13">
        <v>270</v>
      </c>
      <c r="Q162" s="14">
        <f t="shared" si="4"/>
        <v>0</v>
      </c>
      <c r="R162" s="14"/>
      <c r="S162" s="14"/>
      <c r="T162" s="15"/>
      <c r="U162" s="16"/>
      <c r="V162" s="13" t="e">
        <f xml:space="preserve"> IF(Q162&gt;-1, IF(OR(NOT(ISERROR( SEARCH("-",#REF!))), NOT(ISERROR(SEARCH("-", IF(ISBLANK(T162),0,T162))))),FIXED(FIXED( IF(NOT(ISERROR( SEARCH("-",#REF!))), TRIM(LEFT(#REF!, SEARCH("-",#REF!, 1)-1)),#REF!), 2, FALSE) - FIXED(IF(NOT(ISERROR(SEARCH("-", IF(ISBLANK(T162),0,T162)))), TRIM(LEFT(IF(ISBLANK(T162),0,T162), SEARCH("-", IF(ISBLANK(T162),0,T162), 1)-1)), IF(ISBLANK(T162),0,T162)), 2, FALSE), 2, FALSE)&amp;" - "&amp;FIXED(FIXED( IF(NOT(ISERROR( SEARCH("-",#REF!))), TRIM(RIGHT(#REF!, SEARCH("-",#REF!, 1)-1)),#REF!), 2, FALSE) - FIXED(IF(NOT(ISERROR(SEARCH("-", IF(ISBLANK(T162),0,T162)))), TRIM(RIGHT(IF(ISBLANK(T162),0,T162), SEARCH("-", IF(ISBLANK(T162),0,T162), 1)-1)), IF(ISBLANK(T162),0,T162)), 2, FALSE), 2, FALSE),FIXED(#REF!-IF(ISBLANK(T162),0,T162), 2, FALSE)),#REF!)</f>
        <v>#REF!</v>
      </c>
      <c r="W162" s="13" t="e">
        <f>SUM(O162*#REF!,N162*#REF!)*(1-U162)</f>
        <v>#REF!</v>
      </c>
      <c r="X162" s="13" t="e">
        <f>SUM(O162*#REF!,N162*#REF!)</f>
        <v>#REF!</v>
      </c>
    </row>
    <row r="163" spans="1:24" ht="57.75" customHeight="1" x14ac:dyDescent="0.2">
      <c r="A163" s="7"/>
      <c r="B163" s="9" t="s">
        <v>824</v>
      </c>
      <c r="C163" s="9" t="s">
        <v>825</v>
      </c>
      <c r="D163" s="9" t="s">
        <v>48</v>
      </c>
      <c r="E163" s="9" t="s">
        <v>49</v>
      </c>
      <c r="F163" s="9" t="s">
        <v>826</v>
      </c>
      <c r="G163" s="9" t="s">
        <v>824</v>
      </c>
      <c r="H163" s="9" t="s">
        <v>825</v>
      </c>
      <c r="I163" s="9" t="s">
        <v>583</v>
      </c>
      <c r="J163" s="9" t="s">
        <v>822</v>
      </c>
      <c r="K163" s="9" t="s">
        <v>499</v>
      </c>
      <c r="L163" s="9" t="s">
        <v>500</v>
      </c>
      <c r="M163" s="10" t="s">
        <v>26</v>
      </c>
      <c r="N163" s="11"/>
      <c r="O163" s="6"/>
      <c r="P163" s="13">
        <v>230</v>
      </c>
      <c r="Q163" s="14">
        <f t="shared" si="4"/>
        <v>0</v>
      </c>
      <c r="R163" s="14"/>
      <c r="S163" s="14"/>
      <c r="T163" s="15"/>
      <c r="U163" s="16"/>
      <c r="V163" s="13" t="e">
        <f xml:space="preserve"> IF(Q163&gt;-1, IF(OR(NOT(ISERROR( SEARCH("-",#REF!))), NOT(ISERROR(SEARCH("-", IF(ISBLANK(T163),0,T163))))),FIXED(FIXED( IF(NOT(ISERROR( SEARCH("-",#REF!))), TRIM(LEFT(#REF!, SEARCH("-",#REF!, 1)-1)),#REF!), 2, FALSE) - FIXED(IF(NOT(ISERROR(SEARCH("-", IF(ISBLANK(T163),0,T163)))), TRIM(LEFT(IF(ISBLANK(T163),0,T163), SEARCH("-", IF(ISBLANK(T163),0,T163), 1)-1)), IF(ISBLANK(T163),0,T163)), 2, FALSE), 2, FALSE)&amp;" - "&amp;FIXED(FIXED( IF(NOT(ISERROR( SEARCH("-",#REF!))), TRIM(RIGHT(#REF!, SEARCH("-",#REF!, 1)-1)),#REF!), 2, FALSE) - FIXED(IF(NOT(ISERROR(SEARCH("-", IF(ISBLANK(T163),0,T163)))), TRIM(RIGHT(IF(ISBLANK(T163),0,T163), SEARCH("-", IF(ISBLANK(T163),0,T163), 1)-1)), IF(ISBLANK(T163),0,T163)), 2, FALSE), 2, FALSE),FIXED(#REF!-IF(ISBLANK(T163),0,T163), 2, FALSE)),#REF!)</f>
        <v>#REF!</v>
      </c>
      <c r="W163" s="13" t="e">
        <f>SUM(O163*#REF!,N163*#REF!)*(1-U163)</f>
        <v>#REF!</v>
      </c>
      <c r="X163" s="13" t="e">
        <f>SUM(O163*#REF!,N163*#REF!)</f>
        <v>#REF!</v>
      </c>
    </row>
    <row r="164" spans="1:24" ht="57.75" customHeight="1" x14ac:dyDescent="0.2">
      <c r="A164" s="7"/>
      <c r="B164" s="9" t="s">
        <v>824</v>
      </c>
      <c r="C164" s="9" t="s">
        <v>825</v>
      </c>
      <c r="D164" s="9" t="s">
        <v>242</v>
      </c>
      <c r="E164" s="9" t="s">
        <v>243</v>
      </c>
      <c r="F164" s="9" t="s">
        <v>827</v>
      </c>
      <c r="G164" s="9" t="s">
        <v>824</v>
      </c>
      <c r="H164" s="9" t="s">
        <v>825</v>
      </c>
      <c r="I164" s="9" t="s">
        <v>583</v>
      </c>
      <c r="J164" s="9" t="s">
        <v>822</v>
      </c>
      <c r="K164" s="9" t="s">
        <v>499</v>
      </c>
      <c r="L164" s="9" t="s">
        <v>500</v>
      </c>
      <c r="M164" s="10" t="s">
        <v>26</v>
      </c>
      <c r="N164" s="11"/>
      <c r="O164" s="6"/>
      <c r="P164" s="13">
        <v>230</v>
      </c>
      <c r="Q164" s="14">
        <f t="shared" si="4"/>
        <v>0</v>
      </c>
      <c r="R164" s="14"/>
      <c r="S164" s="14"/>
      <c r="T164" s="15"/>
      <c r="U164" s="16"/>
      <c r="V164" s="13" t="e">
        <f xml:space="preserve"> IF(Q164&gt;-1, IF(OR(NOT(ISERROR( SEARCH("-",#REF!))), NOT(ISERROR(SEARCH("-", IF(ISBLANK(T164),0,T164))))),FIXED(FIXED( IF(NOT(ISERROR( SEARCH("-",#REF!))), TRIM(LEFT(#REF!, SEARCH("-",#REF!, 1)-1)),#REF!), 2, FALSE) - FIXED(IF(NOT(ISERROR(SEARCH("-", IF(ISBLANK(T164),0,T164)))), TRIM(LEFT(IF(ISBLANK(T164),0,T164), SEARCH("-", IF(ISBLANK(T164),0,T164), 1)-1)), IF(ISBLANK(T164),0,T164)), 2, FALSE), 2, FALSE)&amp;" - "&amp;FIXED(FIXED( IF(NOT(ISERROR( SEARCH("-",#REF!))), TRIM(RIGHT(#REF!, SEARCH("-",#REF!, 1)-1)),#REF!), 2, FALSE) - FIXED(IF(NOT(ISERROR(SEARCH("-", IF(ISBLANK(T164),0,T164)))), TRIM(RIGHT(IF(ISBLANK(T164),0,T164), SEARCH("-", IF(ISBLANK(T164),0,T164), 1)-1)), IF(ISBLANK(T164),0,T164)), 2, FALSE), 2, FALSE),FIXED(#REF!-IF(ISBLANK(T164),0,T164), 2, FALSE)),#REF!)</f>
        <v>#REF!</v>
      </c>
      <c r="W164" s="13" t="e">
        <f>SUM(O164*#REF!,N164*#REF!)*(1-U164)</f>
        <v>#REF!</v>
      </c>
      <c r="X164" s="13" t="e">
        <f>SUM(O164*#REF!,N164*#REF!)</f>
        <v>#REF!</v>
      </c>
    </row>
    <row r="165" spans="1:24" ht="57.75" customHeight="1" x14ac:dyDescent="0.2">
      <c r="A165" s="7"/>
      <c r="B165" s="9" t="s">
        <v>828</v>
      </c>
      <c r="C165" s="9" t="s">
        <v>829</v>
      </c>
      <c r="D165" s="9" t="s">
        <v>242</v>
      </c>
      <c r="E165" s="9" t="s">
        <v>243</v>
      </c>
      <c r="F165" s="9" t="s">
        <v>830</v>
      </c>
      <c r="G165" s="9" t="s">
        <v>828</v>
      </c>
      <c r="H165" s="9" t="s">
        <v>829</v>
      </c>
      <c r="I165" s="9" t="s">
        <v>583</v>
      </c>
      <c r="J165" s="9" t="s">
        <v>822</v>
      </c>
      <c r="K165" s="9" t="s">
        <v>499</v>
      </c>
      <c r="L165" s="9" t="s">
        <v>500</v>
      </c>
      <c r="M165" s="10" t="s">
        <v>26</v>
      </c>
      <c r="N165" s="11"/>
      <c r="O165" s="6"/>
      <c r="P165" s="13">
        <v>350</v>
      </c>
      <c r="Q165" s="14">
        <f t="shared" si="4"/>
        <v>0</v>
      </c>
      <c r="R165" s="14"/>
      <c r="S165" s="14"/>
      <c r="T165" s="15"/>
      <c r="U165" s="16"/>
      <c r="V165" s="13" t="e">
        <f xml:space="preserve"> IF(Q165&gt;-1, IF(OR(NOT(ISERROR( SEARCH("-",#REF!))), NOT(ISERROR(SEARCH("-", IF(ISBLANK(T165),0,T165))))),FIXED(FIXED( IF(NOT(ISERROR( SEARCH("-",#REF!))), TRIM(LEFT(#REF!, SEARCH("-",#REF!, 1)-1)),#REF!), 2, FALSE) - FIXED(IF(NOT(ISERROR(SEARCH("-", IF(ISBLANK(T165),0,T165)))), TRIM(LEFT(IF(ISBLANK(T165),0,T165), SEARCH("-", IF(ISBLANK(T165),0,T165), 1)-1)), IF(ISBLANK(T165),0,T165)), 2, FALSE), 2, FALSE)&amp;" - "&amp;FIXED(FIXED( IF(NOT(ISERROR( SEARCH("-",#REF!))), TRIM(RIGHT(#REF!, SEARCH("-",#REF!, 1)-1)),#REF!), 2, FALSE) - FIXED(IF(NOT(ISERROR(SEARCH("-", IF(ISBLANK(T165),0,T165)))), TRIM(RIGHT(IF(ISBLANK(T165),0,T165), SEARCH("-", IF(ISBLANK(T165),0,T165), 1)-1)), IF(ISBLANK(T165),0,T165)), 2, FALSE), 2, FALSE),FIXED(#REF!-IF(ISBLANK(T165),0,T165), 2, FALSE)),#REF!)</f>
        <v>#REF!</v>
      </c>
      <c r="W165" s="13" t="e">
        <f>SUM(O165*#REF!,N165*#REF!)*(1-U165)</f>
        <v>#REF!</v>
      </c>
      <c r="X165" s="13" t="e">
        <f>SUM(O165*#REF!,N165*#REF!)</f>
        <v>#REF!</v>
      </c>
    </row>
    <row r="166" spans="1:24" ht="57.75" customHeight="1" x14ac:dyDescent="0.2">
      <c r="A166" s="7"/>
      <c r="B166" s="9" t="s">
        <v>828</v>
      </c>
      <c r="C166" s="9" t="s">
        <v>829</v>
      </c>
      <c r="D166" s="9" t="s">
        <v>48</v>
      </c>
      <c r="E166" s="9" t="s">
        <v>49</v>
      </c>
      <c r="F166" s="9" t="s">
        <v>831</v>
      </c>
      <c r="G166" s="9" t="s">
        <v>828</v>
      </c>
      <c r="H166" s="9" t="s">
        <v>829</v>
      </c>
      <c r="I166" s="9" t="s">
        <v>583</v>
      </c>
      <c r="J166" s="9" t="s">
        <v>822</v>
      </c>
      <c r="K166" s="9" t="s">
        <v>499</v>
      </c>
      <c r="L166" s="9" t="s">
        <v>500</v>
      </c>
      <c r="M166" s="10" t="s">
        <v>26</v>
      </c>
      <c r="N166" s="11"/>
      <c r="O166" s="6"/>
      <c r="P166" s="13">
        <v>350</v>
      </c>
      <c r="Q166" s="14">
        <f t="shared" si="4"/>
        <v>0</v>
      </c>
      <c r="R166" s="14"/>
      <c r="S166" s="14"/>
      <c r="T166" s="15"/>
      <c r="U166" s="16"/>
      <c r="V166" s="13" t="e">
        <f xml:space="preserve"> IF(Q166&gt;-1, IF(OR(NOT(ISERROR( SEARCH("-",#REF!))), NOT(ISERROR(SEARCH("-", IF(ISBLANK(T166),0,T166))))),FIXED(FIXED( IF(NOT(ISERROR( SEARCH("-",#REF!))), TRIM(LEFT(#REF!, SEARCH("-",#REF!, 1)-1)),#REF!), 2, FALSE) - FIXED(IF(NOT(ISERROR(SEARCH("-", IF(ISBLANK(T166),0,T166)))), TRIM(LEFT(IF(ISBLANK(T166),0,T166), SEARCH("-", IF(ISBLANK(T166),0,T166), 1)-1)), IF(ISBLANK(T166),0,T166)), 2, FALSE), 2, FALSE)&amp;" - "&amp;FIXED(FIXED( IF(NOT(ISERROR( SEARCH("-",#REF!))), TRIM(RIGHT(#REF!, SEARCH("-",#REF!, 1)-1)),#REF!), 2, FALSE) - FIXED(IF(NOT(ISERROR(SEARCH("-", IF(ISBLANK(T166),0,T166)))), TRIM(RIGHT(IF(ISBLANK(T166),0,T166), SEARCH("-", IF(ISBLANK(T166),0,T166), 1)-1)), IF(ISBLANK(T166),0,T166)), 2, FALSE), 2, FALSE),FIXED(#REF!-IF(ISBLANK(T166),0,T166), 2, FALSE)),#REF!)</f>
        <v>#REF!</v>
      </c>
      <c r="W166" s="13" t="e">
        <f>SUM(O166*#REF!,N166*#REF!)*(1-U166)</f>
        <v>#REF!</v>
      </c>
      <c r="X166" s="13" t="e">
        <f>SUM(O166*#REF!,N166*#REF!)</f>
        <v>#REF!</v>
      </c>
    </row>
    <row r="167" spans="1:24" ht="57.75" customHeight="1" x14ac:dyDescent="0.2">
      <c r="A167" s="7"/>
      <c r="B167" s="9" t="s">
        <v>832</v>
      </c>
      <c r="C167" s="9" t="s">
        <v>833</v>
      </c>
      <c r="D167" s="9" t="s">
        <v>554</v>
      </c>
      <c r="E167" s="9" t="s">
        <v>555</v>
      </c>
      <c r="F167" s="9" t="s">
        <v>834</v>
      </c>
      <c r="G167" s="9" t="s">
        <v>832</v>
      </c>
      <c r="H167" s="9" t="s">
        <v>833</v>
      </c>
      <c r="I167" s="9" t="s">
        <v>497</v>
      </c>
      <c r="J167" s="9" t="s">
        <v>835</v>
      </c>
      <c r="K167" s="9" t="s">
        <v>499</v>
      </c>
      <c r="L167" s="9" t="s">
        <v>500</v>
      </c>
      <c r="M167" s="10" t="s">
        <v>26</v>
      </c>
      <c r="N167" s="11"/>
      <c r="O167" s="6"/>
      <c r="P167" s="13">
        <v>210</v>
      </c>
      <c r="Q167" s="14">
        <f t="shared" si="4"/>
        <v>0</v>
      </c>
      <c r="R167" s="14"/>
      <c r="S167" s="14"/>
      <c r="T167" s="15"/>
      <c r="U167" s="16"/>
      <c r="V167" s="13" t="e">
        <f xml:space="preserve"> IF(Q167&gt;-1, IF(OR(NOT(ISERROR( SEARCH("-",#REF!))), NOT(ISERROR(SEARCH("-", IF(ISBLANK(T167),0,T167))))),FIXED(FIXED( IF(NOT(ISERROR( SEARCH("-",#REF!))), TRIM(LEFT(#REF!, SEARCH("-",#REF!, 1)-1)),#REF!), 2, FALSE) - FIXED(IF(NOT(ISERROR(SEARCH("-", IF(ISBLANK(T167),0,T167)))), TRIM(LEFT(IF(ISBLANK(T167),0,T167), SEARCH("-", IF(ISBLANK(T167),0,T167), 1)-1)), IF(ISBLANK(T167),0,T167)), 2, FALSE), 2, FALSE)&amp;" - "&amp;FIXED(FIXED( IF(NOT(ISERROR( SEARCH("-",#REF!))), TRIM(RIGHT(#REF!, SEARCH("-",#REF!, 1)-1)),#REF!), 2, FALSE) - FIXED(IF(NOT(ISERROR(SEARCH("-", IF(ISBLANK(T167),0,T167)))), TRIM(RIGHT(IF(ISBLANK(T167),0,T167), SEARCH("-", IF(ISBLANK(T167),0,T167), 1)-1)), IF(ISBLANK(T167),0,T167)), 2, FALSE), 2, FALSE),FIXED(#REF!-IF(ISBLANK(T167),0,T167), 2, FALSE)),#REF!)</f>
        <v>#REF!</v>
      </c>
      <c r="W167" s="13" t="e">
        <f>SUM(O167*#REF!,N167*#REF!)*(1-U167)</f>
        <v>#REF!</v>
      </c>
      <c r="X167" s="13" t="e">
        <f>SUM(O167*#REF!,N167*#REF!)</f>
        <v>#REF!</v>
      </c>
    </row>
    <row r="168" spans="1:24" ht="57.75" customHeight="1" x14ac:dyDescent="0.2">
      <c r="A168" s="7"/>
      <c r="B168" s="9" t="s">
        <v>832</v>
      </c>
      <c r="C168" s="9" t="s">
        <v>833</v>
      </c>
      <c r="D168" s="9" t="s">
        <v>836</v>
      </c>
      <c r="E168" s="9" t="s">
        <v>837</v>
      </c>
      <c r="F168" s="9" t="s">
        <v>838</v>
      </c>
      <c r="G168" s="9" t="s">
        <v>832</v>
      </c>
      <c r="H168" s="9" t="s">
        <v>833</v>
      </c>
      <c r="I168" s="9" t="s">
        <v>497</v>
      </c>
      <c r="J168" s="9" t="s">
        <v>835</v>
      </c>
      <c r="K168" s="9" t="s">
        <v>499</v>
      </c>
      <c r="L168" s="9" t="s">
        <v>500</v>
      </c>
      <c r="M168" s="10" t="s">
        <v>26</v>
      </c>
      <c r="N168" s="11"/>
      <c r="O168" s="6"/>
      <c r="P168" s="13">
        <v>210</v>
      </c>
      <c r="Q168" s="14">
        <f t="shared" ref="Q168:Q191" si="5">(SUM(N168:O168))</f>
        <v>0</v>
      </c>
      <c r="R168" s="14"/>
      <c r="S168" s="14"/>
      <c r="T168" s="15"/>
      <c r="U168" s="16"/>
      <c r="V168" s="13" t="e">
        <f xml:space="preserve"> IF(Q168&gt;-1, IF(OR(NOT(ISERROR( SEARCH("-",#REF!))), NOT(ISERROR(SEARCH("-", IF(ISBLANK(T168),0,T168))))),FIXED(FIXED( IF(NOT(ISERROR( SEARCH("-",#REF!))), TRIM(LEFT(#REF!, SEARCH("-",#REF!, 1)-1)),#REF!), 2, FALSE) - FIXED(IF(NOT(ISERROR(SEARCH("-", IF(ISBLANK(T168),0,T168)))), TRIM(LEFT(IF(ISBLANK(T168),0,T168), SEARCH("-", IF(ISBLANK(T168),0,T168), 1)-1)), IF(ISBLANK(T168),0,T168)), 2, FALSE), 2, FALSE)&amp;" - "&amp;FIXED(FIXED( IF(NOT(ISERROR( SEARCH("-",#REF!))), TRIM(RIGHT(#REF!, SEARCH("-",#REF!, 1)-1)),#REF!), 2, FALSE) - FIXED(IF(NOT(ISERROR(SEARCH("-", IF(ISBLANK(T168),0,T168)))), TRIM(RIGHT(IF(ISBLANK(T168),0,T168), SEARCH("-", IF(ISBLANK(T168),0,T168), 1)-1)), IF(ISBLANK(T168),0,T168)), 2, FALSE), 2, FALSE),FIXED(#REF!-IF(ISBLANK(T168),0,T168), 2, FALSE)),#REF!)</f>
        <v>#REF!</v>
      </c>
      <c r="W168" s="13" t="e">
        <f>SUM(O168*#REF!,N168*#REF!)*(1-U168)</f>
        <v>#REF!</v>
      </c>
      <c r="X168" s="13" t="e">
        <f>SUM(O168*#REF!,N168*#REF!)</f>
        <v>#REF!</v>
      </c>
    </row>
    <row r="169" spans="1:24" ht="57.75" customHeight="1" x14ac:dyDescent="0.2">
      <c r="A169" s="7"/>
      <c r="B169" s="9" t="s">
        <v>832</v>
      </c>
      <c r="C169" s="9" t="s">
        <v>833</v>
      </c>
      <c r="D169" s="9" t="s">
        <v>839</v>
      </c>
      <c r="E169" s="9" t="s">
        <v>840</v>
      </c>
      <c r="F169" s="9" t="s">
        <v>841</v>
      </c>
      <c r="G169" s="9" t="s">
        <v>832</v>
      </c>
      <c r="H169" s="9" t="s">
        <v>833</v>
      </c>
      <c r="I169" s="9" t="s">
        <v>497</v>
      </c>
      <c r="J169" s="9" t="s">
        <v>835</v>
      </c>
      <c r="K169" s="9" t="s">
        <v>499</v>
      </c>
      <c r="L169" s="9" t="s">
        <v>500</v>
      </c>
      <c r="M169" s="10" t="s">
        <v>26</v>
      </c>
      <c r="N169" s="11"/>
      <c r="O169" s="6"/>
      <c r="P169" s="13">
        <v>210</v>
      </c>
      <c r="Q169" s="14">
        <f t="shared" si="5"/>
        <v>0</v>
      </c>
      <c r="R169" s="14"/>
      <c r="S169" s="14"/>
      <c r="T169" s="15"/>
      <c r="U169" s="16"/>
      <c r="V169" s="13" t="e">
        <f xml:space="preserve"> IF(Q169&gt;-1, IF(OR(NOT(ISERROR( SEARCH("-",#REF!))), NOT(ISERROR(SEARCH("-", IF(ISBLANK(T169),0,T169))))),FIXED(FIXED( IF(NOT(ISERROR( SEARCH("-",#REF!))), TRIM(LEFT(#REF!, SEARCH("-",#REF!, 1)-1)),#REF!), 2, FALSE) - FIXED(IF(NOT(ISERROR(SEARCH("-", IF(ISBLANK(T169),0,T169)))), TRIM(LEFT(IF(ISBLANK(T169),0,T169), SEARCH("-", IF(ISBLANK(T169),0,T169), 1)-1)), IF(ISBLANK(T169),0,T169)), 2, FALSE), 2, FALSE)&amp;" - "&amp;FIXED(FIXED( IF(NOT(ISERROR( SEARCH("-",#REF!))), TRIM(RIGHT(#REF!, SEARCH("-",#REF!, 1)-1)),#REF!), 2, FALSE) - FIXED(IF(NOT(ISERROR(SEARCH("-", IF(ISBLANK(T169),0,T169)))), TRIM(RIGHT(IF(ISBLANK(T169),0,T169), SEARCH("-", IF(ISBLANK(T169),0,T169), 1)-1)), IF(ISBLANK(T169),0,T169)), 2, FALSE), 2, FALSE),FIXED(#REF!-IF(ISBLANK(T169),0,T169), 2, FALSE)),#REF!)</f>
        <v>#REF!</v>
      </c>
      <c r="W169" s="13" t="e">
        <f>SUM(O169*#REF!,N169*#REF!)*(1-U169)</f>
        <v>#REF!</v>
      </c>
      <c r="X169" s="13" t="e">
        <f>SUM(O169*#REF!,N169*#REF!)</f>
        <v>#REF!</v>
      </c>
    </row>
    <row r="170" spans="1:24" ht="57.75" customHeight="1" x14ac:dyDescent="0.2">
      <c r="A170" s="7"/>
      <c r="B170" s="9" t="s">
        <v>846</v>
      </c>
      <c r="C170" s="9" t="s">
        <v>847</v>
      </c>
      <c r="D170" s="9" t="s">
        <v>60</v>
      </c>
      <c r="E170" s="9" t="s">
        <v>61</v>
      </c>
      <c r="F170" s="9" t="s">
        <v>848</v>
      </c>
      <c r="G170" s="9" t="s">
        <v>846</v>
      </c>
      <c r="H170" s="9" t="s">
        <v>847</v>
      </c>
      <c r="I170" s="9" t="s">
        <v>845</v>
      </c>
      <c r="J170" s="9" t="s">
        <v>498</v>
      </c>
      <c r="K170" s="9" t="s">
        <v>499</v>
      </c>
      <c r="L170" s="9" t="s">
        <v>500</v>
      </c>
      <c r="M170" s="10" t="s">
        <v>26</v>
      </c>
      <c r="N170" s="11"/>
      <c r="O170" s="6"/>
      <c r="P170" s="13">
        <v>310</v>
      </c>
      <c r="Q170" s="14">
        <f t="shared" si="5"/>
        <v>0</v>
      </c>
      <c r="R170" s="14"/>
      <c r="S170" s="14"/>
      <c r="T170" s="15"/>
      <c r="U170" s="16"/>
      <c r="V170" s="13" t="e">
        <f xml:space="preserve"> IF(Q170&gt;-1, IF(OR(NOT(ISERROR( SEARCH("-",#REF!))), NOT(ISERROR(SEARCH("-", IF(ISBLANK(T170),0,T170))))),FIXED(FIXED( IF(NOT(ISERROR( SEARCH("-",#REF!))), TRIM(LEFT(#REF!, SEARCH("-",#REF!, 1)-1)),#REF!), 2, FALSE) - FIXED(IF(NOT(ISERROR(SEARCH("-", IF(ISBLANK(T170),0,T170)))), TRIM(LEFT(IF(ISBLANK(T170),0,T170), SEARCH("-", IF(ISBLANK(T170),0,T170), 1)-1)), IF(ISBLANK(T170),0,T170)), 2, FALSE), 2, FALSE)&amp;" - "&amp;FIXED(FIXED( IF(NOT(ISERROR( SEARCH("-",#REF!))), TRIM(RIGHT(#REF!, SEARCH("-",#REF!, 1)-1)),#REF!), 2, FALSE) - FIXED(IF(NOT(ISERROR(SEARCH("-", IF(ISBLANK(T170),0,T170)))), TRIM(RIGHT(IF(ISBLANK(T170),0,T170), SEARCH("-", IF(ISBLANK(T170),0,T170), 1)-1)), IF(ISBLANK(T170),0,T170)), 2, FALSE), 2, FALSE),FIXED(#REF!-IF(ISBLANK(T170),0,T170), 2, FALSE)),#REF!)</f>
        <v>#REF!</v>
      </c>
      <c r="W170" s="13" t="e">
        <f>SUM(O170*#REF!,N170*#REF!)*(1-U170)</f>
        <v>#REF!</v>
      </c>
      <c r="X170" s="13" t="e">
        <f>SUM(O170*#REF!,N170*#REF!)</f>
        <v>#REF!</v>
      </c>
    </row>
    <row r="171" spans="1:24" ht="57.75" customHeight="1" x14ac:dyDescent="0.2">
      <c r="A171" s="7"/>
      <c r="B171" s="9" t="s">
        <v>849</v>
      </c>
      <c r="C171" s="9" t="s">
        <v>850</v>
      </c>
      <c r="D171" s="9" t="s">
        <v>60</v>
      </c>
      <c r="E171" s="9" t="s">
        <v>61</v>
      </c>
      <c r="F171" s="9" t="s">
        <v>851</v>
      </c>
      <c r="G171" s="9" t="s">
        <v>849</v>
      </c>
      <c r="H171" s="9" t="s">
        <v>850</v>
      </c>
      <c r="I171" s="9" t="s">
        <v>845</v>
      </c>
      <c r="J171" s="9" t="s">
        <v>498</v>
      </c>
      <c r="K171" s="9" t="s">
        <v>499</v>
      </c>
      <c r="L171" s="9" t="s">
        <v>500</v>
      </c>
      <c r="M171" s="10" t="s">
        <v>26</v>
      </c>
      <c r="N171" s="11"/>
      <c r="O171" s="6"/>
      <c r="P171" s="13">
        <v>490</v>
      </c>
      <c r="Q171" s="14">
        <f t="shared" si="5"/>
        <v>0</v>
      </c>
      <c r="R171" s="14"/>
      <c r="S171" s="14"/>
      <c r="T171" s="15"/>
      <c r="U171" s="16"/>
      <c r="V171" s="13" t="e">
        <f xml:space="preserve"> IF(Q171&gt;-1, IF(OR(NOT(ISERROR( SEARCH("-",#REF!))), NOT(ISERROR(SEARCH("-", IF(ISBLANK(T171),0,T171))))),FIXED(FIXED( IF(NOT(ISERROR( SEARCH("-",#REF!))), TRIM(LEFT(#REF!, SEARCH("-",#REF!, 1)-1)),#REF!), 2, FALSE) - FIXED(IF(NOT(ISERROR(SEARCH("-", IF(ISBLANK(T171),0,T171)))), TRIM(LEFT(IF(ISBLANK(T171),0,T171), SEARCH("-", IF(ISBLANK(T171),0,T171), 1)-1)), IF(ISBLANK(T171),0,T171)), 2, FALSE), 2, FALSE)&amp;" - "&amp;FIXED(FIXED( IF(NOT(ISERROR( SEARCH("-",#REF!))), TRIM(RIGHT(#REF!, SEARCH("-",#REF!, 1)-1)),#REF!), 2, FALSE) - FIXED(IF(NOT(ISERROR(SEARCH("-", IF(ISBLANK(T171),0,T171)))), TRIM(RIGHT(IF(ISBLANK(T171),0,T171), SEARCH("-", IF(ISBLANK(T171),0,T171), 1)-1)), IF(ISBLANK(T171),0,T171)), 2, FALSE), 2, FALSE),FIXED(#REF!-IF(ISBLANK(T171),0,T171), 2, FALSE)),#REF!)</f>
        <v>#REF!</v>
      </c>
      <c r="W171" s="13" t="e">
        <f>SUM(O171*#REF!,N171*#REF!)*(1-U171)</f>
        <v>#REF!</v>
      </c>
      <c r="X171" s="13" t="e">
        <f>SUM(O171*#REF!,N171*#REF!)</f>
        <v>#REF!</v>
      </c>
    </row>
    <row r="172" spans="1:24" ht="57.75" customHeight="1" x14ac:dyDescent="0.2">
      <c r="A172" s="7"/>
      <c r="B172" s="9" t="s">
        <v>842</v>
      </c>
      <c r="C172" s="9" t="s">
        <v>843</v>
      </c>
      <c r="D172" s="9" t="s">
        <v>60</v>
      </c>
      <c r="E172" s="9" t="s">
        <v>61</v>
      </c>
      <c r="F172" s="9" t="s">
        <v>844</v>
      </c>
      <c r="G172" s="9" t="s">
        <v>842</v>
      </c>
      <c r="H172" s="9" t="s">
        <v>843</v>
      </c>
      <c r="I172" s="9" t="s">
        <v>845</v>
      </c>
      <c r="J172" s="9" t="s">
        <v>498</v>
      </c>
      <c r="K172" s="9" t="s">
        <v>499</v>
      </c>
      <c r="L172" s="9" t="s">
        <v>500</v>
      </c>
      <c r="M172" s="10" t="s">
        <v>26</v>
      </c>
      <c r="N172" s="11"/>
      <c r="O172" s="6"/>
      <c r="P172" s="13">
        <v>650</v>
      </c>
      <c r="Q172" s="14">
        <f t="shared" si="5"/>
        <v>0</v>
      </c>
      <c r="R172" s="14"/>
      <c r="S172" s="14"/>
      <c r="T172" s="15"/>
      <c r="U172" s="16"/>
      <c r="V172" s="13" t="e">
        <f xml:space="preserve"> IF(Q172&gt;-1, IF(OR(NOT(ISERROR( SEARCH("-",#REF!))), NOT(ISERROR(SEARCH("-", IF(ISBLANK(T172),0,T172))))),FIXED(FIXED( IF(NOT(ISERROR( SEARCH("-",#REF!))), TRIM(LEFT(#REF!, SEARCH("-",#REF!, 1)-1)),#REF!), 2, FALSE) - FIXED(IF(NOT(ISERROR(SEARCH("-", IF(ISBLANK(T172),0,T172)))), TRIM(LEFT(IF(ISBLANK(T172),0,T172), SEARCH("-", IF(ISBLANK(T172),0,T172), 1)-1)), IF(ISBLANK(T172),0,T172)), 2, FALSE), 2, FALSE)&amp;" - "&amp;FIXED(FIXED( IF(NOT(ISERROR( SEARCH("-",#REF!))), TRIM(RIGHT(#REF!, SEARCH("-",#REF!, 1)-1)),#REF!), 2, FALSE) - FIXED(IF(NOT(ISERROR(SEARCH("-", IF(ISBLANK(T172),0,T172)))), TRIM(RIGHT(IF(ISBLANK(T172),0,T172), SEARCH("-", IF(ISBLANK(T172),0,T172), 1)-1)), IF(ISBLANK(T172),0,T172)), 2, FALSE), 2, FALSE),FIXED(#REF!-IF(ISBLANK(T172),0,T172), 2, FALSE)),#REF!)</f>
        <v>#REF!</v>
      </c>
      <c r="W172" s="13" t="e">
        <f>SUM(O172*#REF!,N172*#REF!)*(1-U172)</f>
        <v>#REF!</v>
      </c>
      <c r="X172" s="13" t="e">
        <f>SUM(O172*#REF!,N172*#REF!)</f>
        <v>#REF!</v>
      </c>
    </row>
    <row r="173" spans="1:24" ht="57.75" customHeight="1" x14ac:dyDescent="0.2">
      <c r="A173" s="7"/>
      <c r="B173" s="9" t="s">
        <v>859</v>
      </c>
      <c r="C173" s="9" t="s">
        <v>860</v>
      </c>
      <c r="D173" s="9" t="s">
        <v>854</v>
      </c>
      <c r="E173" s="9" t="s">
        <v>855</v>
      </c>
      <c r="F173" s="9" t="s">
        <v>861</v>
      </c>
      <c r="G173" s="9" t="s">
        <v>859</v>
      </c>
      <c r="H173" s="9" t="s">
        <v>860</v>
      </c>
      <c r="I173" s="9" t="s">
        <v>857</v>
      </c>
      <c r="J173" s="9" t="s">
        <v>564</v>
      </c>
      <c r="K173" s="9" t="s">
        <v>499</v>
      </c>
      <c r="L173" s="9" t="s">
        <v>500</v>
      </c>
      <c r="M173" s="10" t="s">
        <v>26</v>
      </c>
      <c r="N173" s="11"/>
      <c r="O173" s="6"/>
      <c r="P173" s="13">
        <v>210</v>
      </c>
      <c r="Q173" s="14">
        <f t="shared" si="5"/>
        <v>0</v>
      </c>
      <c r="R173" s="14"/>
      <c r="S173" s="14"/>
      <c r="T173" s="15"/>
      <c r="U173" s="16"/>
      <c r="V173" s="13" t="e">
        <f xml:space="preserve"> IF(Q173&gt;-1, IF(OR(NOT(ISERROR( SEARCH("-",#REF!))), NOT(ISERROR(SEARCH("-", IF(ISBLANK(T173),0,T173))))),FIXED(FIXED( IF(NOT(ISERROR( SEARCH("-",#REF!))), TRIM(LEFT(#REF!, SEARCH("-",#REF!, 1)-1)),#REF!), 2, FALSE) - FIXED(IF(NOT(ISERROR(SEARCH("-", IF(ISBLANK(T173),0,T173)))), TRIM(LEFT(IF(ISBLANK(T173),0,T173), SEARCH("-", IF(ISBLANK(T173),0,T173), 1)-1)), IF(ISBLANK(T173),0,T173)), 2, FALSE), 2, FALSE)&amp;" - "&amp;FIXED(FIXED( IF(NOT(ISERROR( SEARCH("-",#REF!))), TRIM(RIGHT(#REF!, SEARCH("-",#REF!, 1)-1)),#REF!), 2, FALSE) - FIXED(IF(NOT(ISERROR(SEARCH("-", IF(ISBLANK(T173),0,T173)))), TRIM(RIGHT(IF(ISBLANK(T173),0,T173), SEARCH("-", IF(ISBLANK(T173),0,T173), 1)-1)), IF(ISBLANK(T173),0,T173)), 2, FALSE), 2, FALSE),FIXED(#REF!-IF(ISBLANK(T173),0,T173), 2, FALSE)),#REF!)</f>
        <v>#REF!</v>
      </c>
      <c r="W173" s="13" t="e">
        <f>SUM(O173*#REF!,N173*#REF!)*(1-U173)</f>
        <v>#REF!</v>
      </c>
      <c r="X173" s="13" t="e">
        <f>SUM(O173*#REF!,N173*#REF!)</f>
        <v>#REF!</v>
      </c>
    </row>
    <row r="174" spans="1:24" ht="57.75" customHeight="1" x14ac:dyDescent="0.2">
      <c r="A174" s="7"/>
      <c r="B174" s="9" t="s">
        <v>859</v>
      </c>
      <c r="C174" s="9" t="s">
        <v>860</v>
      </c>
      <c r="D174" s="9" t="s">
        <v>128</v>
      </c>
      <c r="E174" s="9" t="s">
        <v>129</v>
      </c>
      <c r="F174" s="9" t="s">
        <v>862</v>
      </c>
      <c r="G174" s="9" t="s">
        <v>859</v>
      </c>
      <c r="H174" s="9" t="s">
        <v>860</v>
      </c>
      <c r="I174" s="9" t="s">
        <v>857</v>
      </c>
      <c r="J174" s="9" t="s">
        <v>564</v>
      </c>
      <c r="K174" s="9" t="s">
        <v>499</v>
      </c>
      <c r="L174" s="9" t="s">
        <v>500</v>
      </c>
      <c r="M174" s="10" t="s">
        <v>26</v>
      </c>
      <c r="N174" s="11"/>
      <c r="O174" s="6"/>
      <c r="P174" s="13">
        <v>210</v>
      </c>
      <c r="Q174" s="14">
        <f t="shared" si="5"/>
        <v>0</v>
      </c>
      <c r="R174" s="14"/>
      <c r="S174" s="14"/>
      <c r="T174" s="15"/>
      <c r="U174" s="16"/>
      <c r="V174" s="13" t="e">
        <f xml:space="preserve"> IF(Q174&gt;-1, IF(OR(NOT(ISERROR( SEARCH("-",#REF!))), NOT(ISERROR(SEARCH("-", IF(ISBLANK(T174),0,T174))))),FIXED(FIXED( IF(NOT(ISERROR( SEARCH("-",#REF!))), TRIM(LEFT(#REF!, SEARCH("-",#REF!, 1)-1)),#REF!), 2, FALSE) - FIXED(IF(NOT(ISERROR(SEARCH("-", IF(ISBLANK(T174),0,T174)))), TRIM(LEFT(IF(ISBLANK(T174),0,T174), SEARCH("-", IF(ISBLANK(T174),0,T174), 1)-1)), IF(ISBLANK(T174),0,T174)), 2, FALSE), 2, FALSE)&amp;" - "&amp;FIXED(FIXED( IF(NOT(ISERROR( SEARCH("-",#REF!))), TRIM(RIGHT(#REF!, SEARCH("-",#REF!, 1)-1)),#REF!), 2, FALSE) - FIXED(IF(NOT(ISERROR(SEARCH("-", IF(ISBLANK(T174),0,T174)))), TRIM(RIGHT(IF(ISBLANK(T174),0,T174), SEARCH("-", IF(ISBLANK(T174),0,T174), 1)-1)), IF(ISBLANK(T174),0,T174)), 2, FALSE), 2, FALSE),FIXED(#REF!-IF(ISBLANK(T174),0,T174), 2, FALSE)),#REF!)</f>
        <v>#REF!</v>
      </c>
      <c r="W174" s="13" t="e">
        <f>SUM(O174*#REF!,N174*#REF!)*(1-U174)</f>
        <v>#REF!</v>
      </c>
      <c r="X174" s="13" t="e">
        <f>SUM(O174*#REF!,N174*#REF!)</f>
        <v>#REF!</v>
      </c>
    </row>
    <row r="175" spans="1:24" ht="57.75" customHeight="1" x14ac:dyDescent="0.2">
      <c r="A175" s="7"/>
      <c r="B175" s="9" t="s">
        <v>863</v>
      </c>
      <c r="C175" s="9" t="s">
        <v>864</v>
      </c>
      <c r="D175" s="9" t="s">
        <v>854</v>
      </c>
      <c r="E175" s="9" t="s">
        <v>855</v>
      </c>
      <c r="F175" s="9" t="s">
        <v>865</v>
      </c>
      <c r="G175" s="9" t="s">
        <v>863</v>
      </c>
      <c r="H175" s="9" t="s">
        <v>864</v>
      </c>
      <c r="I175" s="9" t="s">
        <v>857</v>
      </c>
      <c r="J175" s="9" t="s">
        <v>564</v>
      </c>
      <c r="K175" s="9" t="s">
        <v>499</v>
      </c>
      <c r="L175" s="9" t="s">
        <v>500</v>
      </c>
      <c r="M175" s="10" t="s">
        <v>26</v>
      </c>
      <c r="N175" s="11"/>
      <c r="O175" s="6"/>
      <c r="P175" s="13">
        <v>310</v>
      </c>
      <c r="Q175" s="14">
        <f t="shared" si="5"/>
        <v>0</v>
      </c>
      <c r="R175" s="14"/>
      <c r="S175" s="14"/>
      <c r="T175" s="15"/>
      <c r="U175" s="16"/>
      <c r="V175" s="13" t="e">
        <f xml:space="preserve"> IF(Q175&gt;-1, IF(OR(NOT(ISERROR( SEARCH("-",#REF!))), NOT(ISERROR(SEARCH("-", IF(ISBLANK(T175),0,T175))))),FIXED(FIXED( IF(NOT(ISERROR( SEARCH("-",#REF!))), TRIM(LEFT(#REF!, SEARCH("-",#REF!, 1)-1)),#REF!), 2, FALSE) - FIXED(IF(NOT(ISERROR(SEARCH("-", IF(ISBLANK(T175),0,T175)))), TRIM(LEFT(IF(ISBLANK(T175),0,T175), SEARCH("-", IF(ISBLANK(T175),0,T175), 1)-1)), IF(ISBLANK(T175),0,T175)), 2, FALSE), 2, FALSE)&amp;" - "&amp;FIXED(FIXED( IF(NOT(ISERROR( SEARCH("-",#REF!))), TRIM(RIGHT(#REF!, SEARCH("-",#REF!, 1)-1)),#REF!), 2, FALSE) - FIXED(IF(NOT(ISERROR(SEARCH("-", IF(ISBLANK(T175),0,T175)))), TRIM(RIGHT(IF(ISBLANK(T175),0,T175), SEARCH("-", IF(ISBLANK(T175),0,T175), 1)-1)), IF(ISBLANK(T175),0,T175)), 2, FALSE), 2, FALSE),FIXED(#REF!-IF(ISBLANK(T175),0,T175), 2, FALSE)),#REF!)</f>
        <v>#REF!</v>
      </c>
      <c r="W175" s="13" t="e">
        <f>SUM(O175*#REF!,N175*#REF!)*(1-U175)</f>
        <v>#REF!</v>
      </c>
      <c r="X175" s="13" t="e">
        <f>SUM(O175*#REF!,N175*#REF!)</f>
        <v>#REF!</v>
      </c>
    </row>
    <row r="176" spans="1:24" ht="57.75" customHeight="1" x14ac:dyDescent="0.2">
      <c r="A176" s="7"/>
      <c r="B176" s="9" t="s">
        <v>863</v>
      </c>
      <c r="C176" s="9" t="s">
        <v>864</v>
      </c>
      <c r="D176" s="9" t="s">
        <v>128</v>
      </c>
      <c r="E176" s="9" t="s">
        <v>129</v>
      </c>
      <c r="F176" s="9" t="s">
        <v>866</v>
      </c>
      <c r="G176" s="9" t="s">
        <v>863</v>
      </c>
      <c r="H176" s="9" t="s">
        <v>864</v>
      </c>
      <c r="I176" s="9" t="s">
        <v>857</v>
      </c>
      <c r="J176" s="9" t="s">
        <v>564</v>
      </c>
      <c r="K176" s="9" t="s">
        <v>499</v>
      </c>
      <c r="L176" s="9" t="s">
        <v>500</v>
      </c>
      <c r="M176" s="10" t="s">
        <v>26</v>
      </c>
      <c r="N176" s="11"/>
      <c r="O176" s="6"/>
      <c r="P176" s="13">
        <v>310</v>
      </c>
      <c r="Q176" s="14">
        <f t="shared" si="5"/>
        <v>0</v>
      </c>
      <c r="R176" s="14"/>
      <c r="S176" s="14"/>
      <c r="T176" s="15"/>
      <c r="U176" s="16"/>
      <c r="V176" s="13" t="e">
        <f xml:space="preserve"> IF(Q176&gt;-1, IF(OR(NOT(ISERROR( SEARCH("-",#REF!))), NOT(ISERROR(SEARCH("-", IF(ISBLANK(T176),0,T176))))),FIXED(FIXED( IF(NOT(ISERROR( SEARCH("-",#REF!))), TRIM(LEFT(#REF!, SEARCH("-",#REF!, 1)-1)),#REF!), 2, FALSE) - FIXED(IF(NOT(ISERROR(SEARCH("-", IF(ISBLANK(T176),0,T176)))), TRIM(LEFT(IF(ISBLANK(T176),0,T176), SEARCH("-", IF(ISBLANK(T176),0,T176), 1)-1)), IF(ISBLANK(T176),0,T176)), 2, FALSE), 2, FALSE)&amp;" - "&amp;FIXED(FIXED( IF(NOT(ISERROR( SEARCH("-",#REF!))), TRIM(RIGHT(#REF!, SEARCH("-",#REF!, 1)-1)),#REF!), 2, FALSE) - FIXED(IF(NOT(ISERROR(SEARCH("-", IF(ISBLANK(T176),0,T176)))), TRIM(RIGHT(IF(ISBLANK(T176),0,T176), SEARCH("-", IF(ISBLANK(T176),0,T176), 1)-1)), IF(ISBLANK(T176),0,T176)), 2, FALSE), 2, FALSE),FIXED(#REF!-IF(ISBLANK(T176),0,T176), 2, FALSE)),#REF!)</f>
        <v>#REF!</v>
      </c>
      <c r="W176" s="13" t="e">
        <f>SUM(O176*#REF!,N176*#REF!)*(1-U176)</f>
        <v>#REF!</v>
      </c>
      <c r="X176" s="13" t="e">
        <f>SUM(O176*#REF!,N176*#REF!)</f>
        <v>#REF!</v>
      </c>
    </row>
    <row r="177" spans="1:24" ht="57.75" customHeight="1" x14ac:dyDescent="0.2">
      <c r="A177" s="7"/>
      <c r="B177" s="9" t="s">
        <v>852</v>
      </c>
      <c r="C177" s="9" t="s">
        <v>853</v>
      </c>
      <c r="D177" s="9" t="s">
        <v>854</v>
      </c>
      <c r="E177" s="9" t="s">
        <v>855</v>
      </c>
      <c r="F177" s="9" t="s">
        <v>856</v>
      </c>
      <c r="G177" s="9" t="s">
        <v>852</v>
      </c>
      <c r="H177" s="9" t="s">
        <v>853</v>
      </c>
      <c r="I177" s="9" t="s">
        <v>857</v>
      </c>
      <c r="J177" s="9" t="s">
        <v>564</v>
      </c>
      <c r="K177" s="9" t="s">
        <v>499</v>
      </c>
      <c r="L177" s="9" t="s">
        <v>500</v>
      </c>
      <c r="M177" s="10" t="s">
        <v>26</v>
      </c>
      <c r="N177" s="11"/>
      <c r="O177" s="6"/>
      <c r="P177" s="13">
        <v>490</v>
      </c>
      <c r="Q177" s="14">
        <f t="shared" si="5"/>
        <v>0</v>
      </c>
      <c r="R177" s="14"/>
      <c r="S177" s="14"/>
      <c r="T177" s="15"/>
      <c r="U177" s="16"/>
      <c r="V177" s="13" t="e">
        <f xml:space="preserve"> IF(Q177&gt;-1, IF(OR(NOT(ISERROR( SEARCH("-",#REF!))), NOT(ISERROR(SEARCH("-", IF(ISBLANK(T177),0,T177))))),FIXED(FIXED( IF(NOT(ISERROR( SEARCH("-",#REF!))), TRIM(LEFT(#REF!, SEARCH("-",#REF!, 1)-1)),#REF!), 2, FALSE) - FIXED(IF(NOT(ISERROR(SEARCH("-", IF(ISBLANK(T177),0,T177)))), TRIM(LEFT(IF(ISBLANK(T177),0,T177), SEARCH("-", IF(ISBLANK(T177),0,T177), 1)-1)), IF(ISBLANK(T177),0,T177)), 2, FALSE), 2, FALSE)&amp;" - "&amp;FIXED(FIXED( IF(NOT(ISERROR( SEARCH("-",#REF!))), TRIM(RIGHT(#REF!, SEARCH("-",#REF!, 1)-1)),#REF!), 2, FALSE) - FIXED(IF(NOT(ISERROR(SEARCH("-", IF(ISBLANK(T177),0,T177)))), TRIM(RIGHT(IF(ISBLANK(T177),0,T177), SEARCH("-", IF(ISBLANK(T177),0,T177), 1)-1)), IF(ISBLANK(T177),0,T177)), 2, FALSE), 2, FALSE),FIXED(#REF!-IF(ISBLANK(T177),0,T177), 2, FALSE)),#REF!)</f>
        <v>#REF!</v>
      </c>
      <c r="W177" s="13" t="e">
        <f>SUM(O177*#REF!,N177*#REF!)*(1-U177)</f>
        <v>#REF!</v>
      </c>
      <c r="X177" s="13" t="e">
        <f>SUM(O177*#REF!,N177*#REF!)</f>
        <v>#REF!</v>
      </c>
    </row>
    <row r="178" spans="1:24" ht="57.75" customHeight="1" x14ac:dyDescent="0.2">
      <c r="A178" s="7"/>
      <c r="B178" s="9" t="s">
        <v>852</v>
      </c>
      <c r="C178" s="9" t="s">
        <v>853</v>
      </c>
      <c r="D178" s="9" t="s">
        <v>128</v>
      </c>
      <c r="E178" s="9" t="s">
        <v>129</v>
      </c>
      <c r="F178" s="9" t="s">
        <v>858</v>
      </c>
      <c r="G178" s="9" t="s">
        <v>852</v>
      </c>
      <c r="H178" s="9" t="s">
        <v>853</v>
      </c>
      <c r="I178" s="9" t="s">
        <v>857</v>
      </c>
      <c r="J178" s="9" t="s">
        <v>564</v>
      </c>
      <c r="K178" s="9" t="s">
        <v>499</v>
      </c>
      <c r="L178" s="9" t="s">
        <v>500</v>
      </c>
      <c r="M178" s="10" t="s">
        <v>26</v>
      </c>
      <c r="N178" s="11"/>
      <c r="O178" s="6"/>
      <c r="P178" s="13">
        <v>490</v>
      </c>
      <c r="Q178" s="14">
        <f t="shared" si="5"/>
        <v>0</v>
      </c>
      <c r="R178" s="14"/>
      <c r="S178" s="14"/>
      <c r="T178" s="15"/>
      <c r="U178" s="16"/>
      <c r="V178" s="13" t="e">
        <f xml:space="preserve"> IF(Q178&gt;-1, IF(OR(NOT(ISERROR( SEARCH("-",#REF!))), NOT(ISERROR(SEARCH("-", IF(ISBLANK(T178),0,T178))))),FIXED(FIXED( IF(NOT(ISERROR( SEARCH("-",#REF!))), TRIM(LEFT(#REF!, SEARCH("-",#REF!, 1)-1)),#REF!), 2, FALSE) - FIXED(IF(NOT(ISERROR(SEARCH("-", IF(ISBLANK(T178),0,T178)))), TRIM(LEFT(IF(ISBLANK(T178),0,T178), SEARCH("-", IF(ISBLANK(T178),0,T178), 1)-1)), IF(ISBLANK(T178),0,T178)), 2, FALSE), 2, FALSE)&amp;" - "&amp;FIXED(FIXED( IF(NOT(ISERROR( SEARCH("-",#REF!))), TRIM(RIGHT(#REF!, SEARCH("-",#REF!, 1)-1)),#REF!), 2, FALSE) - FIXED(IF(NOT(ISERROR(SEARCH("-", IF(ISBLANK(T178),0,T178)))), TRIM(RIGHT(IF(ISBLANK(T178),0,T178), SEARCH("-", IF(ISBLANK(T178),0,T178), 1)-1)), IF(ISBLANK(T178),0,T178)), 2, FALSE), 2, FALSE),FIXED(#REF!-IF(ISBLANK(T178),0,T178), 2, FALSE)),#REF!)</f>
        <v>#REF!</v>
      </c>
      <c r="W178" s="13" t="e">
        <f>SUM(O178*#REF!,N178*#REF!)*(1-U178)</f>
        <v>#REF!</v>
      </c>
      <c r="X178" s="13" t="e">
        <f>SUM(O178*#REF!,N178*#REF!)</f>
        <v>#REF!</v>
      </c>
    </row>
    <row r="179" spans="1:24" ht="57.75" customHeight="1" x14ac:dyDescent="0.2">
      <c r="A179" s="7"/>
      <c r="B179" s="9" t="s">
        <v>867</v>
      </c>
      <c r="C179" s="9" t="s">
        <v>868</v>
      </c>
      <c r="D179" s="9" t="s">
        <v>869</v>
      </c>
      <c r="E179" s="9" t="s">
        <v>870</v>
      </c>
      <c r="F179" s="9" t="s">
        <v>871</v>
      </c>
      <c r="G179" s="9" t="s">
        <v>867</v>
      </c>
      <c r="H179" s="9" t="s">
        <v>868</v>
      </c>
      <c r="I179" s="9" t="s">
        <v>583</v>
      </c>
      <c r="J179" s="9" t="s">
        <v>872</v>
      </c>
      <c r="K179" s="9" t="s">
        <v>499</v>
      </c>
      <c r="L179" s="9" t="s">
        <v>500</v>
      </c>
      <c r="M179" s="10" t="s">
        <v>26</v>
      </c>
      <c r="N179" s="11"/>
      <c r="O179" s="6"/>
      <c r="P179" s="13">
        <v>350</v>
      </c>
      <c r="Q179" s="14">
        <f t="shared" si="5"/>
        <v>0</v>
      </c>
      <c r="R179" s="14"/>
      <c r="S179" s="14"/>
      <c r="T179" s="15"/>
      <c r="U179" s="16"/>
      <c r="V179" s="13" t="e">
        <f xml:space="preserve"> IF(Q179&gt;-1, IF(OR(NOT(ISERROR( SEARCH("-",#REF!))), NOT(ISERROR(SEARCH("-", IF(ISBLANK(T179),0,T179))))),FIXED(FIXED( IF(NOT(ISERROR( SEARCH("-",#REF!))), TRIM(LEFT(#REF!, SEARCH("-",#REF!, 1)-1)),#REF!), 2, FALSE) - FIXED(IF(NOT(ISERROR(SEARCH("-", IF(ISBLANK(T179),0,T179)))), TRIM(LEFT(IF(ISBLANK(T179),0,T179), SEARCH("-", IF(ISBLANK(T179),0,T179), 1)-1)), IF(ISBLANK(T179),0,T179)), 2, FALSE), 2, FALSE)&amp;" - "&amp;FIXED(FIXED( IF(NOT(ISERROR( SEARCH("-",#REF!))), TRIM(RIGHT(#REF!, SEARCH("-",#REF!, 1)-1)),#REF!), 2, FALSE) - FIXED(IF(NOT(ISERROR(SEARCH("-", IF(ISBLANK(T179),0,T179)))), TRIM(RIGHT(IF(ISBLANK(T179),0,T179), SEARCH("-", IF(ISBLANK(T179),0,T179), 1)-1)), IF(ISBLANK(T179),0,T179)), 2, FALSE), 2, FALSE),FIXED(#REF!-IF(ISBLANK(T179),0,T179), 2, FALSE)),#REF!)</f>
        <v>#REF!</v>
      </c>
      <c r="W179" s="13" t="e">
        <f>SUM(O179*#REF!,N179*#REF!)*(1-U179)</f>
        <v>#REF!</v>
      </c>
      <c r="X179" s="13" t="e">
        <f>SUM(O179*#REF!,N179*#REF!)</f>
        <v>#REF!</v>
      </c>
    </row>
    <row r="180" spans="1:24" ht="57.75" customHeight="1" x14ac:dyDescent="0.2">
      <c r="A180" s="7"/>
      <c r="B180" s="9" t="s">
        <v>867</v>
      </c>
      <c r="C180" s="9" t="s">
        <v>868</v>
      </c>
      <c r="D180" s="9" t="s">
        <v>48</v>
      </c>
      <c r="E180" s="9" t="s">
        <v>49</v>
      </c>
      <c r="F180" s="9" t="s">
        <v>873</v>
      </c>
      <c r="G180" s="9" t="s">
        <v>867</v>
      </c>
      <c r="H180" s="9" t="s">
        <v>868</v>
      </c>
      <c r="I180" s="9" t="s">
        <v>583</v>
      </c>
      <c r="J180" s="9" t="s">
        <v>872</v>
      </c>
      <c r="K180" s="9" t="s">
        <v>499</v>
      </c>
      <c r="L180" s="9" t="s">
        <v>500</v>
      </c>
      <c r="M180" s="10" t="s">
        <v>26</v>
      </c>
      <c r="N180" s="11"/>
      <c r="O180" s="6"/>
      <c r="P180" s="13">
        <v>350</v>
      </c>
      <c r="Q180" s="14">
        <f t="shared" si="5"/>
        <v>0</v>
      </c>
      <c r="R180" s="14"/>
      <c r="S180" s="14"/>
      <c r="T180" s="15"/>
      <c r="U180" s="16"/>
      <c r="V180" s="13" t="e">
        <f xml:space="preserve"> IF(Q180&gt;-1, IF(OR(NOT(ISERROR( SEARCH("-",#REF!))), NOT(ISERROR(SEARCH("-", IF(ISBLANK(T180),0,T180))))),FIXED(FIXED( IF(NOT(ISERROR( SEARCH("-",#REF!))), TRIM(LEFT(#REF!, SEARCH("-",#REF!, 1)-1)),#REF!), 2, FALSE) - FIXED(IF(NOT(ISERROR(SEARCH("-", IF(ISBLANK(T180),0,T180)))), TRIM(LEFT(IF(ISBLANK(T180),0,T180), SEARCH("-", IF(ISBLANK(T180),0,T180), 1)-1)), IF(ISBLANK(T180),0,T180)), 2, FALSE), 2, FALSE)&amp;" - "&amp;FIXED(FIXED( IF(NOT(ISERROR( SEARCH("-",#REF!))), TRIM(RIGHT(#REF!, SEARCH("-",#REF!, 1)-1)),#REF!), 2, FALSE) - FIXED(IF(NOT(ISERROR(SEARCH("-", IF(ISBLANK(T180),0,T180)))), TRIM(RIGHT(IF(ISBLANK(T180),0,T180), SEARCH("-", IF(ISBLANK(T180),0,T180), 1)-1)), IF(ISBLANK(T180),0,T180)), 2, FALSE), 2, FALSE),FIXED(#REF!-IF(ISBLANK(T180),0,T180), 2, FALSE)),#REF!)</f>
        <v>#REF!</v>
      </c>
      <c r="W180" s="13" t="e">
        <f>SUM(O180*#REF!,N180*#REF!)*(1-U180)</f>
        <v>#REF!</v>
      </c>
      <c r="X180" s="13" t="e">
        <f>SUM(O180*#REF!,N180*#REF!)</f>
        <v>#REF!</v>
      </c>
    </row>
    <row r="181" spans="1:24" ht="57.75" customHeight="1" x14ac:dyDescent="0.2">
      <c r="A181" s="7"/>
      <c r="B181" s="9" t="s">
        <v>867</v>
      </c>
      <c r="C181" s="9" t="s">
        <v>868</v>
      </c>
      <c r="D181" s="9" t="s">
        <v>128</v>
      </c>
      <c r="E181" s="9" t="s">
        <v>129</v>
      </c>
      <c r="F181" s="9" t="s">
        <v>874</v>
      </c>
      <c r="G181" s="9" t="s">
        <v>867</v>
      </c>
      <c r="H181" s="9" t="s">
        <v>868</v>
      </c>
      <c r="I181" s="9" t="s">
        <v>583</v>
      </c>
      <c r="J181" s="9" t="s">
        <v>872</v>
      </c>
      <c r="K181" s="9" t="s">
        <v>499</v>
      </c>
      <c r="L181" s="9" t="s">
        <v>500</v>
      </c>
      <c r="M181" s="10" t="s">
        <v>26</v>
      </c>
      <c r="N181" s="11"/>
      <c r="O181" s="6"/>
      <c r="P181" s="13">
        <v>350</v>
      </c>
      <c r="Q181" s="14">
        <f t="shared" si="5"/>
        <v>0</v>
      </c>
      <c r="R181" s="14"/>
      <c r="S181" s="14"/>
      <c r="T181" s="15"/>
      <c r="U181" s="16"/>
      <c r="V181" s="13" t="e">
        <f xml:space="preserve"> IF(Q181&gt;-1, IF(OR(NOT(ISERROR( SEARCH("-",#REF!))), NOT(ISERROR(SEARCH("-", IF(ISBLANK(T181),0,T181))))),FIXED(FIXED( IF(NOT(ISERROR( SEARCH("-",#REF!))), TRIM(LEFT(#REF!, SEARCH("-",#REF!, 1)-1)),#REF!), 2, FALSE) - FIXED(IF(NOT(ISERROR(SEARCH("-", IF(ISBLANK(T181),0,T181)))), TRIM(LEFT(IF(ISBLANK(T181),0,T181), SEARCH("-", IF(ISBLANK(T181),0,T181), 1)-1)), IF(ISBLANK(T181),0,T181)), 2, FALSE), 2, FALSE)&amp;" - "&amp;FIXED(FIXED( IF(NOT(ISERROR( SEARCH("-",#REF!))), TRIM(RIGHT(#REF!, SEARCH("-",#REF!, 1)-1)),#REF!), 2, FALSE) - FIXED(IF(NOT(ISERROR(SEARCH("-", IF(ISBLANK(T181),0,T181)))), TRIM(RIGHT(IF(ISBLANK(T181),0,T181), SEARCH("-", IF(ISBLANK(T181),0,T181), 1)-1)), IF(ISBLANK(T181),0,T181)), 2, FALSE), 2, FALSE),FIXED(#REF!-IF(ISBLANK(T181),0,T181), 2, FALSE)),#REF!)</f>
        <v>#REF!</v>
      </c>
      <c r="W181" s="13" t="e">
        <f>SUM(O181*#REF!,N181*#REF!)*(1-U181)</f>
        <v>#REF!</v>
      </c>
      <c r="X181" s="13" t="e">
        <f>SUM(O181*#REF!,N181*#REF!)</f>
        <v>#REF!</v>
      </c>
    </row>
    <row r="182" spans="1:24" ht="57.75" customHeight="1" x14ac:dyDescent="0.2">
      <c r="A182" s="7"/>
      <c r="B182" s="9" t="s">
        <v>875</v>
      </c>
      <c r="C182" s="9" t="s">
        <v>876</v>
      </c>
      <c r="D182" s="9" t="s">
        <v>869</v>
      </c>
      <c r="E182" s="9" t="s">
        <v>870</v>
      </c>
      <c r="F182" s="9" t="s">
        <v>877</v>
      </c>
      <c r="G182" s="9" t="s">
        <v>875</v>
      </c>
      <c r="H182" s="9" t="s">
        <v>876</v>
      </c>
      <c r="I182" s="9" t="s">
        <v>583</v>
      </c>
      <c r="J182" s="9" t="s">
        <v>872</v>
      </c>
      <c r="K182" s="9" t="s">
        <v>499</v>
      </c>
      <c r="L182" s="9" t="s">
        <v>500</v>
      </c>
      <c r="M182" s="10" t="s">
        <v>26</v>
      </c>
      <c r="N182" s="11"/>
      <c r="O182" s="6"/>
      <c r="P182" s="13">
        <v>310</v>
      </c>
      <c r="Q182" s="14">
        <f t="shared" si="5"/>
        <v>0</v>
      </c>
      <c r="R182" s="14"/>
      <c r="S182" s="14"/>
      <c r="T182" s="15"/>
      <c r="U182" s="16"/>
      <c r="V182" s="13" t="e">
        <f xml:space="preserve"> IF(Q182&gt;-1, IF(OR(NOT(ISERROR( SEARCH("-",#REF!))), NOT(ISERROR(SEARCH("-", IF(ISBLANK(T182),0,T182))))),FIXED(FIXED( IF(NOT(ISERROR( SEARCH("-",#REF!))), TRIM(LEFT(#REF!, SEARCH("-",#REF!, 1)-1)),#REF!), 2, FALSE) - FIXED(IF(NOT(ISERROR(SEARCH("-", IF(ISBLANK(T182),0,T182)))), TRIM(LEFT(IF(ISBLANK(T182),0,T182), SEARCH("-", IF(ISBLANK(T182),0,T182), 1)-1)), IF(ISBLANK(T182),0,T182)), 2, FALSE), 2, FALSE)&amp;" - "&amp;FIXED(FIXED( IF(NOT(ISERROR( SEARCH("-",#REF!))), TRIM(RIGHT(#REF!, SEARCH("-",#REF!, 1)-1)),#REF!), 2, FALSE) - FIXED(IF(NOT(ISERROR(SEARCH("-", IF(ISBLANK(T182),0,T182)))), TRIM(RIGHT(IF(ISBLANK(T182),0,T182), SEARCH("-", IF(ISBLANK(T182),0,T182), 1)-1)), IF(ISBLANK(T182),0,T182)), 2, FALSE), 2, FALSE),FIXED(#REF!-IF(ISBLANK(T182),0,T182), 2, FALSE)),#REF!)</f>
        <v>#REF!</v>
      </c>
      <c r="W182" s="13" t="e">
        <f>SUM(O182*#REF!,N182*#REF!)*(1-U182)</f>
        <v>#REF!</v>
      </c>
      <c r="X182" s="13" t="e">
        <f>SUM(O182*#REF!,N182*#REF!)</f>
        <v>#REF!</v>
      </c>
    </row>
    <row r="183" spans="1:24" ht="57.75" customHeight="1" x14ac:dyDescent="0.2">
      <c r="A183" s="7"/>
      <c r="B183" s="9" t="s">
        <v>875</v>
      </c>
      <c r="C183" s="9" t="s">
        <v>876</v>
      </c>
      <c r="D183" s="9" t="s">
        <v>48</v>
      </c>
      <c r="E183" s="9" t="s">
        <v>49</v>
      </c>
      <c r="F183" s="9" t="s">
        <v>878</v>
      </c>
      <c r="G183" s="9" t="s">
        <v>875</v>
      </c>
      <c r="H183" s="9" t="s">
        <v>876</v>
      </c>
      <c r="I183" s="9" t="s">
        <v>583</v>
      </c>
      <c r="J183" s="9" t="s">
        <v>872</v>
      </c>
      <c r="K183" s="9" t="s">
        <v>499</v>
      </c>
      <c r="L183" s="9" t="s">
        <v>500</v>
      </c>
      <c r="M183" s="10" t="s">
        <v>26</v>
      </c>
      <c r="N183" s="11"/>
      <c r="O183" s="6"/>
      <c r="P183" s="13">
        <v>310</v>
      </c>
      <c r="Q183" s="14">
        <f t="shared" si="5"/>
        <v>0</v>
      </c>
      <c r="R183" s="14"/>
      <c r="S183" s="14"/>
      <c r="T183" s="15"/>
      <c r="U183" s="16"/>
      <c r="V183" s="13" t="e">
        <f xml:space="preserve"> IF(Q183&gt;-1, IF(OR(NOT(ISERROR( SEARCH("-",#REF!))), NOT(ISERROR(SEARCH("-", IF(ISBLANK(T183),0,T183))))),FIXED(FIXED( IF(NOT(ISERROR( SEARCH("-",#REF!))), TRIM(LEFT(#REF!, SEARCH("-",#REF!, 1)-1)),#REF!), 2, FALSE) - FIXED(IF(NOT(ISERROR(SEARCH("-", IF(ISBLANK(T183),0,T183)))), TRIM(LEFT(IF(ISBLANK(T183),0,T183), SEARCH("-", IF(ISBLANK(T183),0,T183), 1)-1)), IF(ISBLANK(T183),0,T183)), 2, FALSE), 2, FALSE)&amp;" - "&amp;FIXED(FIXED( IF(NOT(ISERROR( SEARCH("-",#REF!))), TRIM(RIGHT(#REF!, SEARCH("-",#REF!, 1)-1)),#REF!), 2, FALSE) - FIXED(IF(NOT(ISERROR(SEARCH("-", IF(ISBLANK(T183),0,T183)))), TRIM(RIGHT(IF(ISBLANK(T183),0,T183), SEARCH("-", IF(ISBLANK(T183),0,T183), 1)-1)), IF(ISBLANK(T183),0,T183)), 2, FALSE), 2, FALSE),FIXED(#REF!-IF(ISBLANK(T183),0,T183), 2, FALSE)),#REF!)</f>
        <v>#REF!</v>
      </c>
      <c r="W183" s="13" t="e">
        <f>SUM(O183*#REF!,N183*#REF!)*(1-U183)</f>
        <v>#REF!</v>
      </c>
      <c r="X183" s="13" t="e">
        <f>SUM(O183*#REF!,N183*#REF!)</f>
        <v>#REF!</v>
      </c>
    </row>
    <row r="184" spans="1:24" ht="57.75" customHeight="1" x14ac:dyDescent="0.2">
      <c r="A184" s="7"/>
      <c r="B184" s="9" t="s">
        <v>875</v>
      </c>
      <c r="C184" s="9" t="s">
        <v>876</v>
      </c>
      <c r="D184" s="9" t="s">
        <v>128</v>
      </c>
      <c r="E184" s="9" t="s">
        <v>129</v>
      </c>
      <c r="F184" s="9" t="s">
        <v>879</v>
      </c>
      <c r="G184" s="9" t="s">
        <v>875</v>
      </c>
      <c r="H184" s="9" t="s">
        <v>876</v>
      </c>
      <c r="I184" s="9" t="s">
        <v>583</v>
      </c>
      <c r="J184" s="9" t="s">
        <v>872</v>
      </c>
      <c r="K184" s="9" t="s">
        <v>499</v>
      </c>
      <c r="L184" s="9" t="s">
        <v>500</v>
      </c>
      <c r="M184" s="10" t="s">
        <v>26</v>
      </c>
      <c r="N184" s="11"/>
      <c r="O184" s="6"/>
      <c r="P184" s="13">
        <v>310</v>
      </c>
      <c r="Q184" s="14">
        <f t="shared" si="5"/>
        <v>0</v>
      </c>
      <c r="R184" s="14"/>
      <c r="S184" s="14"/>
      <c r="T184" s="15"/>
      <c r="U184" s="16"/>
      <c r="V184" s="13" t="e">
        <f xml:space="preserve"> IF(Q184&gt;-1, IF(OR(NOT(ISERROR( SEARCH("-",#REF!))), NOT(ISERROR(SEARCH("-", IF(ISBLANK(T184),0,T184))))),FIXED(FIXED( IF(NOT(ISERROR( SEARCH("-",#REF!))), TRIM(LEFT(#REF!, SEARCH("-",#REF!, 1)-1)),#REF!), 2, FALSE) - FIXED(IF(NOT(ISERROR(SEARCH("-", IF(ISBLANK(T184),0,T184)))), TRIM(LEFT(IF(ISBLANK(T184),0,T184), SEARCH("-", IF(ISBLANK(T184),0,T184), 1)-1)), IF(ISBLANK(T184),0,T184)), 2, FALSE), 2, FALSE)&amp;" - "&amp;FIXED(FIXED( IF(NOT(ISERROR( SEARCH("-",#REF!))), TRIM(RIGHT(#REF!, SEARCH("-",#REF!, 1)-1)),#REF!), 2, FALSE) - FIXED(IF(NOT(ISERROR(SEARCH("-", IF(ISBLANK(T184),0,T184)))), TRIM(RIGHT(IF(ISBLANK(T184),0,T184), SEARCH("-", IF(ISBLANK(T184),0,T184), 1)-1)), IF(ISBLANK(T184),0,T184)), 2, FALSE), 2, FALSE),FIXED(#REF!-IF(ISBLANK(T184),0,T184), 2, FALSE)),#REF!)</f>
        <v>#REF!</v>
      </c>
      <c r="W184" s="13" t="e">
        <f>SUM(O184*#REF!,N184*#REF!)*(1-U184)</f>
        <v>#REF!</v>
      </c>
      <c r="X184" s="13" t="e">
        <f>SUM(O184*#REF!,N184*#REF!)</f>
        <v>#REF!</v>
      </c>
    </row>
    <row r="185" spans="1:24" ht="57.75" customHeight="1" x14ac:dyDescent="0.2">
      <c r="A185" s="7"/>
      <c r="B185" s="9" t="s">
        <v>880</v>
      </c>
      <c r="C185" s="9" t="s">
        <v>881</v>
      </c>
      <c r="D185" s="9" t="s">
        <v>48</v>
      </c>
      <c r="E185" s="9" t="s">
        <v>49</v>
      </c>
      <c r="F185" s="9" t="s">
        <v>882</v>
      </c>
      <c r="G185" s="9" t="s">
        <v>880</v>
      </c>
      <c r="H185" s="9" t="s">
        <v>881</v>
      </c>
      <c r="I185" s="9" t="s">
        <v>583</v>
      </c>
      <c r="J185" s="9" t="s">
        <v>872</v>
      </c>
      <c r="K185" s="9" t="s">
        <v>499</v>
      </c>
      <c r="L185" s="9" t="s">
        <v>500</v>
      </c>
      <c r="M185" s="10" t="s">
        <v>26</v>
      </c>
      <c r="N185" s="11"/>
      <c r="O185" s="6"/>
      <c r="P185" s="13">
        <v>1950</v>
      </c>
      <c r="Q185" s="14">
        <f t="shared" si="5"/>
        <v>0</v>
      </c>
      <c r="R185" s="14"/>
      <c r="S185" s="14"/>
      <c r="T185" s="15"/>
      <c r="U185" s="16"/>
      <c r="V185" s="13" t="e">
        <f xml:space="preserve"> IF(Q185&gt;-1, IF(OR(NOT(ISERROR( SEARCH("-",#REF!))), NOT(ISERROR(SEARCH("-", IF(ISBLANK(T185),0,T185))))),FIXED(FIXED( IF(NOT(ISERROR( SEARCH("-",#REF!))), TRIM(LEFT(#REF!, SEARCH("-",#REF!, 1)-1)),#REF!), 2, FALSE) - FIXED(IF(NOT(ISERROR(SEARCH("-", IF(ISBLANK(T185),0,T185)))), TRIM(LEFT(IF(ISBLANK(T185),0,T185), SEARCH("-", IF(ISBLANK(T185),0,T185), 1)-1)), IF(ISBLANK(T185),0,T185)), 2, FALSE), 2, FALSE)&amp;" - "&amp;FIXED(FIXED( IF(NOT(ISERROR( SEARCH("-",#REF!))), TRIM(RIGHT(#REF!, SEARCH("-",#REF!, 1)-1)),#REF!), 2, FALSE) - FIXED(IF(NOT(ISERROR(SEARCH("-", IF(ISBLANK(T185),0,T185)))), TRIM(RIGHT(IF(ISBLANK(T185),0,T185), SEARCH("-", IF(ISBLANK(T185),0,T185), 1)-1)), IF(ISBLANK(T185),0,T185)), 2, FALSE), 2, FALSE),FIXED(#REF!-IF(ISBLANK(T185),0,T185), 2, FALSE)),#REF!)</f>
        <v>#REF!</v>
      </c>
      <c r="W185" s="13" t="e">
        <f>SUM(O185*#REF!,N185*#REF!)*(1-U185)</f>
        <v>#REF!</v>
      </c>
      <c r="X185" s="13" t="e">
        <f>SUM(O185*#REF!,N185*#REF!)</f>
        <v>#REF!</v>
      </c>
    </row>
    <row r="186" spans="1:24" ht="57.75" customHeight="1" x14ac:dyDescent="0.2">
      <c r="A186" s="7"/>
      <c r="B186" s="9" t="s">
        <v>880</v>
      </c>
      <c r="C186" s="9" t="s">
        <v>881</v>
      </c>
      <c r="D186" s="9" t="s">
        <v>128</v>
      </c>
      <c r="E186" s="9" t="s">
        <v>129</v>
      </c>
      <c r="F186" s="9" t="s">
        <v>883</v>
      </c>
      <c r="G186" s="9" t="s">
        <v>880</v>
      </c>
      <c r="H186" s="9" t="s">
        <v>881</v>
      </c>
      <c r="I186" s="9" t="s">
        <v>583</v>
      </c>
      <c r="J186" s="9" t="s">
        <v>872</v>
      </c>
      <c r="K186" s="9" t="s">
        <v>499</v>
      </c>
      <c r="L186" s="9" t="s">
        <v>500</v>
      </c>
      <c r="M186" s="10" t="s">
        <v>26</v>
      </c>
      <c r="N186" s="11"/>
      <c r="O186" s="6"/>
      <c r="P186" s="13">
        <v>1950</v>
      </c>
      <c r="Q186" s="14">
        <f t="shared" si="5"/>
        <v>0</v>
      </c>
      <c r="R186" s="14"/>
      <c r="S186" s="14"/>
      <c r="T186" s="15"/>
      <c r="U186" s="16"/>
      <c r="V186" s="13" t="e">
        <f xml:space="preserve"> IF(Q186&gt;-1, IF(OR(NOT(ISERROR( SEARCH("-",#REF!))), NOT(ISERROR(SEARCH("-", IF(ISBLANK(T186),0,T186))))),FIXED(FIXED( IF(NOT(ISERROR( SEARCH("-",#REF!))), TRIM(LEFT(#REF!, SEARCH("-",#REF!, 1)-1)),#REF!), 2, FALSE) - FIXED(IF(NOT(ISERROR(SEARCH("-", IF(ISBLANK(T186),0,T186)))), TRIM(LEFT(IF(ISBLANK(T186),0,T186), SEARCH("-", IF(ISBLANK(T186),0,T186), 1)-1)), IF(ISBLANK(T186),0,T186)), 2, FALSE), 2, FALSE)&amp;" - "&amp;FIXED(FIXED( IF(NOT(ISERROR( SEARCH("-",#REF!))), TRIM(RIGHT(#REF!, SEARCH("-",#REF!, 1)-1)),#REF!), 2, FALSE) - FIXED(IF(NOT(ISERROR(SEARCH("-", IF(ISBLANK(T186),0,T186)))), TRIM(RIGHT(IF(ISBLANK(T186),0,T186), SEARCH("-", IF(ISBLANK(T186),0,T186), 1)-1)), IF(ISBLANK(T186),0,T186)), 2, FALSE), 2, FALSE),FIXED(#REF!-IF(ISBLANK(T186),0,T186), 2, FALSE)),#REF!)</f>
        <v>#REF!</v>
      </c>
      <c r="W186" s="13" t="e">
        <f>SUM(O186*#REF!,N186*#REF!)*(1-U186)</f>
        <v>#REF!</v>
      </c>
      <c r="X186" s="13" t="e">
        <f>SUM(O186*#REF!,N186*#REF!)</f>
        <v>#REF!</v>
      </c>
    </row>
    <row r="187" spans="1:24" ht="57.75" customHeight="1" x14ac:dyDescent="0.2">
      <c r="A187" s="7"/>
      <c r="B187" s="9" t="s">
        <v>880</v>
      </c>
      <c r="C187" s="9" t="s">
        <v>881</v>
      </c>
      <c r="D187" s="9" t="s">
        <v>869</v>
      </c>
      <c r="E187" s="9" t="s">
        <v>870</v>
      </c>
      <c r="F187" s="9" t="s">
        <v>884</v>
      </c>
      <c r="G187" s="9" t="s">
        <v>880</v>
      </c>
      <c r="H187" s="9" t="s">
        <v>881</v>
      </c>
      <c r="I187" s="9" t="s">
        <v>583</v>
      </c>
      <c r="J187" s="9" t="s">
        <v>872</v>
      </c>
      <c r="K187" s="9" t="s">
        <v>499</v>
      </c>
      <c r="L187" s="9" t="s">
        <v>500</v>
      </c>
      <c r="M187" s="10" t="s">
        <v>26</v>
      </c>
      <c r="N187" s="11"/>
      <c r="O187" s="6"/>
      <c r="P187" s="13">
        <v>1950</v>
      </c>
      <c r="Q187" s="14">
        <f t="shared" si="5"/>
        <v>0</v>
      </c>
      <c r="R187" s="14"/>
      <c r="S187" s="14"/>
      <c r="T187" s="15"/>
      <c r="U187" s="16"/>
      <c r="V187" s="13" t="e">
        <f xml:space="preserve"> IF(Q187&gt;-1, IF(OR(NOT(ISERROR( SEARCH("-",#REF!))), NOT(ISERROR(SEARCH("-", IF(ISBLANK(T187),0,T187))))),FIXED(FIXED( IF(NOT(ISERROR( SEARCH("-",#REF!))), TRIM(LEFT(#REF!, SEARCH("-",#REF!, 1)-1)),#REF!), 2, FALSE) - FIXED(IF(NOT(ISERROR(SEARCH("-", IF(ISBLANK(T187),0,T187)))), TRIM(LEFT(IF(ISBLANK(T187),0,T187), SEARCH("-", IF(ISBLANK(T187),0,T187), 1)-1)), IF(ISBLANK(T187),0,T187)), 2, FALSE), 2, FALSE)&amp;" - "&amp;FIXED(FIXED( IF(NOT(ISERROR( SEARCH("-",#REF!))), TRIM(RIGHT(#REF!, SEARCH("-",#REF!, 1)-1)),#REF!), 2, FALSE) - FIXED(IF(NOT(ISERROR(SEARCH("-", IF(ISBLANK(T187),0,T187)))), TRIM(RIGHT(IF(ISBLANK(T187),0,T187), SEARCH("-", IF(ISBLANK(T187),0,T187), 1)-1)), IF(ISBLANK(T187),0,T187)), 2, FALSE), 2, FALSE),FIXED(#REF!-IF(ISBLANK(T187),0,T187), 2, FALSE)),#REF!)</f>
        <v>#REF!</v>
      </c>
      <c r="W187" s="13" t="e">
        <f>SUM(O187*#REF!,N187*#REF!)*(1-U187)</f>
        <v>#REF!</v>
      </c>
      <c r="X187" s="13" t="e">
        <f>SUM(O187*#REF!,N187*#REF!)</f>
        <v>#REF!</v>
      </c>
    </row>
    <row r="188" spans="1:24" ht="57.75" customHeight="1" x14ac:dyDescent="0.2">
      <c r="A188" s="7"/>
      <c r="B188" s="9" t="s">
        <v>892</v>
      </c>
      <c r="C188" s="9" t="s">
        <v>893</v>
      </c>
      <c r="D188" s="9" t="s">
        <v>889</v>
      </c>
      <c r="E188" s="9" t="s">
        <v>890</v>
      </c>
      <c r="F188" s="9" t="s">
        <v>894</v>
      </c>
      <c r="G188" s="9" t="s">
        <v>892</v>
      </c>
      <c r="H188" s="9" t="s">
        <v>893</v>
      </c>
      <c r="I188" s="9" t="s">
        <v>497</v>
      </c>
      <c r="J188" s="9" t="s">
        <v>888</v>
      </c>
      <c r="K188" s="9" t="s">
        <v>499</v>
      </c>
      <c r="L188" s="9" t="s">
        <v>500</v>
      </c>
      <c r="M188" s="10" t="s">
        <v>26</v>
      </c>
      <c r="N188" s="11"/>
      <c r="O188" s="6"/>
      <c r="P188" s="13">
        <v>370</v>
      </c>
      <c r="Q188" s="14">
        <f t="shared" si="5"/>
        <v>0</v>
      </c>
      <c r="R188" s="14"/>
      <c r="S188" s="14"/>
      <c r="T188" s="15"/>
      <c r="U188" s="16"/>
      <c r="V188" s="13" t="e">
        <f xml:space="preserve"> IF(Q188&gt;-1, IF(OR(NOT(ISERROR( SEARCH("-",#REF!))), NOT(ISERROR(SEARCH("-", IF(ISBLANK(T188),0,T188))))),FIXED(FIXED( IF(NOT(ISERROR( SEARCH("-",#REF!))), TRIM(LEFT(#REF!, SEARCH("-",#REF!, 1)-1)),#REF!), 2, FALSE) - FIXED(IF(NOT(ISERROR(SEARCH("-", IF(ISBLANK(T188),0,T188)))), TRIM(LEFT(IF(ISBLANK(T188),0,T188), SEARCH("-", IF(ISBLANK(T188),0,T188), 1)-1)), IF(ISBLANK(T188),0,T188)), 2, FALSE), 2, FALSE)&amp;" - "&amp;FIXED(FIXED( IF(NOT(ISERROR( SEARCH("-",#REF!))), TRIM(RIGHT(#REF!, SEARCH("-",#REF!, 1)-1)),#REF!), 2, FALSE) - FIXED(IF(NOT(ISERROR(SEARCH("-", IF(ISBLANK(T188),0,T188)))), TRIM(RIGHT(IF(ISBLANK(T188),0,T188), SEARCH("-", IF(ISBLANK(T188),0,T188), 1)-1)), IF(ISBLANK(T188),0,T188)), 2, FALSE), 2, FALSE),FIXED(#REF!-IF(ISBLANK(T188),0,T188), 2, FALSE)),#REF!)</f>
        <v>#REF!</v>
      </c>
      <c r="W188" s="13" t="e">
        <f>SUM(O188*#REF!,N188*#REF!)*(1-U188)</f>
        <v>#REF!</v>
      </c>
      <c r="X188" s="13" t="e">
        <f>SUM(O188*#REF!,N188*#REF!)</f>
        <v>#REF!</v>
      </c>
    </row>
    <row r="189" spans="1:24" ht="57.75" customHeight="1" x14ac:dyDescent="0.2">
      <c r="A189" s="7"/>
      <c r="B189" s="9" t="s">
        <v>892</v>
      </c>
      <c r="C189" s="9" t="s">
        <v>893</v>
      </c>
      <c r="D189" s="9" t="s">
        <v>494</v>
      </c>
      <c r="E189" s="9" t="s">
        <v>495</v>
      </c>
      <c r="F189" s="9" t="s">
        <v>895</v>
      </c>
      <c r="G189" s="9" t="s">
        <v>892</v>
      </c>
      <c r="H189" s="9" t="s">
        <v>893</v>
      </c>
      <c r="I189" s="9" t="s">
        <v>497</v>
      </c>
      <c r="J189" s="9" t="s">
        <v>888</v>
      </c>
      <c r="K189" s="9" t="s">
        <v>499</v>
      </c>
      <c r="L189" s="9" t="s">
        <v>500</v>
      </c>
      <c r="M189" s="10" t="s">
        <v>26</v>
      </c>
      <c r="N189" s="11"/>
      <c r="O189" s="6"/>
      <c r="P189" s="13">
        <v>370</v>
      </c>
      <c r="Q189" s="14">
        <f t="shared" si="5"/>
        <v>0</v>
      </c>
      <c r="R189" s="14"/>
      <c r="S189" s="14"/>
      <c r="T189" s="15"/>
      <c r="U189" s="16"/>
      <c r="V189" s="13" t="e">
        <f xml:space="preserve"> IF(Q189&gt;-1, IF(OR(NOT(ISERROR( SEARCH("-",#REF!))), NOT(ISERROR(SEARCH("-", IF(ISBLANK(T189),0,T189))))),FIXED(FIXED( IF(NOT(ISERROR( SEARCH("-",#REF!))), TRIM(LEFT(#REF!, SEARCH("-",#REF!, 1)-1)),#REF!), 2, FALSE) - FIXED(IF(NOT(ISERROR(SEARCH("-", IF(ISBLANK(T189),0,T189)))), TRIM(LEFT(IF(ISBLANK(T189),0,T189), SEARCH("-", IF(ISBLANK(T189),0,T189), 1)-1)), IF(ISBLANK(T189),0,T189)), 2, FALSE), 2, FALSE)&amp;" - "&amp;FIXED(FIXED( IF(NOT(ISERROR( SEARCH("-",#REF!))), TRIM(RIGHT(#REF!, SEARCH("-",#REF!, 1)-1)),#REF!), 2, FALSE) - FIXED(IF(NOT(ISERROR(SEARCH("-", IF(ISBLANK(T189),0,T189)))), TRIM(RIGHT(IF(ISBLANK(T189),0,T189), SEARCH("-", IF(ISBLANK(T189),0,T189), 1)-1)), IF(ISBLANK(T189),0,T189)), 2, FALSE), 2, FALSE),FIXED(#REF!-IF(ISBLANK(T189),0,T189), 2, FALSE)),#REF!)</f>
        <v>#REF!</v>
      </c>
      <c r="W189" s="13" t="e">
        <f>SUM(O189*#REF!,N189*#REF!)*(1-U189)</f>
        <v>#REF!</v>
      </c>
      <c r="X189" s="13" t="e">
        <f>SUM(O189*#REF!,N189*#REF!)</f>
        <v>#REF!</v>
      </c>
    </row>
    <row r="190" spans="1:24" ht="57.75" customHeight="1" x14ac:dyDescent="0.2">
      <c r="A190" s="7"/>
      <c r="B190" s="9" t="s">
        <v>885</v>
      </c>
      <c r="C190" s="9" t="s">
        <v>886</v>
      </c>
      <c r="D190" s="9" t="s">
        <v>494</v>
      </c>
      <c r="E190" s="9" t="s">
        <v>495</v>
      </c>
      <c r="F190" s="9" t="s">
        <v>887</v>
      </c>
      <c r="G190" s="9" t="s">
        <v>885</v>
      </c>
      <c r="H190" s="9" t="s">
        <v>886</v>
      </c>
      <c r="I190" s="9" t="s">
        <v>497</v>
      </c>
      <c r="J190" s="9" t="s">
        <v>888</v>
      </c>
      <c r="K190" s="9" t="s">
        <v>499</v>
      </c>
      <c r="L190" s="9" t="s">
        <v>500</v>
      </c>
      <c r="M190" s="10" t="s">
        <v>26</v>
      </c>
      <c r="N190" s="11"/>
      <c r="O190" s="6"/>
      <c r="P190" s="13">
        <v>710</v>
      </c>
      <c r="Q190" s="14">
        <f t="shared" si="5"/>
        <v>0</v>
      </c>
      <c r="R190" s="14"/>
      <c r="S190" s="14"/>
      <c r="T190" s="15"/>
      <c r="U190" s="16"/>
      <c r="V190" s="13" t="e">
        <f xml:space="preserve"> IF(Q190&gt;-1, IF(OR(NOT(ISERROR( SEARCH("-",#REF!))), NOT(ISERROR(SEARCH("-", IF(ISBLANK(T190),0,T190))))),FIXED(FIXED( IF(NOT(ISERROR( SEARCH("-",#REF!))), TRIM(LEFT(#REF!, SEARCH("-",#REF!, 1)-1)),#REF!), 2, FALSE) - FIXED(IF(NOT(ISERROR(SEARCH("-", IF(ISBLANK(T190),0,T190)))), TRIM(LEFT(IF(ISBLANK(T190),0,T190), SEARCH("-", IF(ISBLANK(T190),0,T190), 1)-1)), IF(ISBLANK(T190),0,T190)), 2, FALSE), 2, FALSE)&amp;" - "&amp;FIXED(FIXED( IF(NOT(ISERROR( SEARCH("-",#REF!))), TRIM(RIGHT(#REF!, SEARCH("-",#REF!, 1)-1)),#REF!), 2, FALSE) - FIXED(IF(NOT(ISERROR(SEARCH("-", IF(ISBLANK(T190),0,T190)))), TRIM(RIGHT(IF(ISBLANK(T190),0,T190), SEARCH("-", IF(ISBLANK(T190),0,T190), 1)-1)), IF(ISBLANK(T190),0,T190)), 2, FALSE), 2, FALSE),FIXED(#REF!-IF(ISBLANK(T190),0,T190), 2, FALSE)),#REF!)</f>
        <v>#REF!</v>
      </c>
      <c r="W190" s="13" t="e">
        <f>SUM(O190*#REF!,N190*#REF!)*(1-U190)</f>
        <v>#REF!</v>
      </c>
      <c r="X190" s="13" t="e">
        <f>SUM(O190*#REF!,N190*#REF!)</f>
        <v>#REF!</v>
      </c>
    </row>
    <row r="191" spans="1:24" ht="57.75" customHeight="1" thickBot="1" x14ac:dyDescent="0.25">
      <c r="A191" s="8"/>
      <c r="B191" s="18" t="s">
        <v>885</v>
      </c>
      <c r="C191" s="18" t="s">
        <v>886</v>
      </c>
      <c r="D191" s="18" t="s">
        <v>889</v>
      </c>
      <c r="E191" s="18" t="s">
        <v>890</v>
      </c>
      <c r="F191" s="18" t="s">
        <v>891</v>
      </c>
      <c r="G191" s="18" t="s">
        <v>885</v>
      </c>
      <c r="H191" s="18" t="s">
        <v>886</v>
      </c>
      <c r="I191" s="18" t="s">
        <v>497</v>
      </c>
      <c r="J191" s="18" t="s">
        <v>888</v>
      </c>
      <c r="K191" s="18" t="s">
        <v>499</v>
      </c>
      <c r="L191" s="18" t="s">
        <v>500</v>
      </c>
      <c r="M191" s="19" t="s">
        <v>26</v>
      </c>
      <c r="N191" s="20"/>
      <c r="O191" s="21"/>
      <c r="P191" s="23">
        <v>710</v>
      </c>
      <c r="Q191" s="24">
        <f t="shared" si="5"/>
        <v>0</v>
      </c>
      <c r="R191" s="24"/>
      <c r="S191" s="24"/>
      <c r="T191" s="25"/>
      <c r="U191" s="26"/>
      <c r="V191" s="23" t="e">
        <f xml:space="preserve"> IF(Q191&gt;-1, IF(OR(NOT(ISERROR( SEARCH("-",#REF!))), NOT(ISERROR(SEARCH("-", IF(ISBLANK(T191),0,T191))))),FIXED(FIXED( IF(NOT(ISERROR( SEARCH("-",#REF!))), TRIM(LEFT(#REF!, SEARCH("-",#REF!, 1)-1)),#REF!), 2, FALSE) - FIXED(IF(NOT(ISERROR(SEARCH("-", IF(ISBLANK(T191),0,T191)))), TRIM(LEFT(IF(ISBLANK(T191),0,T191), SEARCH("-", IF(ISBLANK(T191),0,T191), 1)-1)), IF(ISBLANK(T191),0,T191)), 2, FALSE), 2, FALSE)&amp;" - "&amp;FIXED(FIXED( IF(NOT(ISERROR( SEARCH("-",#REF!))), TRIM(RIGHT(#REF!, SEARCH("-",#REF!, 1)-1)),#REF!), 2, FALSE) - FIXED(IF(NOT(ISERROR(SEARCH("-", IF(ISBLANK(T191),0,T191)))), TRIM(RIGHT(IF(ISBLANK(T191),0,T191), SEARCH("-", IF(ISBLANK(T191),0,T191), 1)-1)), IF(ISBLANK(T191),0,T191)), 2, FALSE), 2, FALSE),FIXED(#REF!-IF(ISBLANK(T191),0,T191), 2, FALSE)),#REF!)</f>
        <v>#REF!</v>
      </c>
      <c r="W191" s="23" t="e">
        <f>SUM(O191*#REF!,N191*#REF!)*(1-U191)</f>
        <v>#REF!</v>
      </c>
      <c r="X191" s="23" t="e">
        <f>SUM(O191*#REF!,N191*#REF!)</f>
        <v>#REF!</v>
      </c>
    </row>
    <row r="192" spans="1:24" ht="20" thickTop="1" x14ac:dyDescent="0.25">
      <c r="A192" s="27" t="s">
        <v>490</v>
      </c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9"/>
      <c r="O192" s="29"/>
      <c r="P192" s="30"/>
      <c r="Q192" s="29">
        <f>SUM(Q8:Q191)</f>
        <v>0</v>
      </c>
      <c r="R192" s="29"/>
      <c r="S192" s="29"/>
      <c r="T192" s="31"/>
      <c r="U192" s="32"/>
      <c r="V192" s="30"/>
      <c r="W192" s="30" t="e">
        <f>SUM(W8:W191)+T192</f>
        <v>#REF!</v>
      </c>
      <c r="X192" s="33" t="e">
        <f>SUM(X8:X191)</f>
        <v>#REF!</v>
      </c>
    </row>
  </sheetData>
  <sheetProtection formatCells="0" formatColumns="0" formatRows="0" insertColumns="0" insertRows="0" insertHyperlinks="0" deleteColumns="0" deleteRows="0" sort="0" autoFilter="0" pivotTables="0"/>
  <autoFilter ref="A7:X191" xr:uid="{00000000-0009-0000-0000-000001000000}">
    <sortState xmlns:xlrd2="http://schemas.microsoft.com/office/spreadsheetml/2017/richdata2" ref="A8:X192">
      <sortCondition ref="B7:B192"/>
    </sortState>
  </autoFilter>
  <dataValidations count="1">
    <dataValidation type="whole" allowBlank="1" showDropDown="1" showErrorMessage="1" errorTitle="Input error" error="Quantity must be a whole number greater than or equal to 0." sqref="B2 N8:O191" xr:uid="{00000000-0002-0000-0100-000000000000}">
      <formula1>0</formula1>
      <formula2>999999999</formula2>
    </dataValidation>
  </dataValidations>
  <pageMargins left="0.7" right="0.7" top="0.75" bottom="0.75" header="0.3" footer="0.3"/>
  <pageSetup scale="6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abSelected="1" topLeftCell="A21" zoomScaleNormal="100" workbookViewId="0">
      <selection activeCell="F30" sqref="F30"/>
    </sheetView>
  </sheetViews>
  <sheetFormatPr baseColWidth="10" defaultColWidth="8.83203125" defaultRowHeight="16" x14ac:dyDescent="0.2"/>
  <cols>
    <col min="1" max="1" width="7.33203125" style="38" customWidth="1"/>
    <col min="2" max="2" width="61.83203125" style="38" bestFit="1" customWidth="1"/>
    <col min="3" max="3" width="13.1640625" style="38" bestFit="1" customWidth="1"/>
    <col min="4" max="4" width="27.6640625" style="38" bestFit="1" customWidth="1"/>
    <col min="5" max="5" width="59.6640625" style="38" bestFit="1" customWidth="1"/>
    <col min="6" max="6" width="16.6640625" style="38" bestFit="1" customWidth="1"/>
  </cols>
  <sheetData>
    <row r="1" spans="1:6" x14ac:dyDescent="0.2">
      <c r="A1" s="37" t="s">
        <v>0</v>
      </c>
      <c r="B1" s="37" t="s">
        <v>1</v>
      </c>
    </row>
    <row r="2" spans="1:6" x14ac:dyDescent="0.2">
      <c r="A2" s="39" t="s">
        <v>3</v>
      </c>
      <c r="B2" s="39" t="s">
        <v>896</v>
      </c>
    </row>
    <row r="3" spans="1:6" x14ac:dyDescent="0.2">
      <c r="A3" s="39" t="s">
        <v>8</v>
      </c>
      <c r="B3" s="39" t="s">
        <v>9</v>
      </c>
    </row>
    <row r="4" spans="1:6" x14ac:dyDescent="0.2">
      <c r="A4" s="40" t="s">
        <v>10</v>
      </c>
      <c r="B4" s="40" t="s">
        <v>11</v>
      </c>
    </row>
    <row r="5" spans="1:6" x14ac:dyDescent="0.2">
      <c r="A5" s="41" t="s">
        <v>12</v>
      </c>
      <c r="B5" s="41" t="s">
        <v>13</v>
      </c>
      <c r="C5" s="41" t="s">
        <v>14</v>
      </c>
      <c r="D5" s="41" t="s">
        <v>15</v>
      </c>
      <c r="E5" s="41" t="s">
        <v>18</v>
      </c>
      <c r="F5" s="41" t="s">
        <v>33</v>
      </c>
    </row>
    <row r="6" spans="1:6" ht="57.75" customHeight="1" x14ac:dyDescent="0.2">
      <c r="A6" s="42"/>
      <c r="B6" s="41" t="s">
        <v>897</v>
      </c>
      <c r="C6" s="41" t="s">
        <v>898</v>
      </c>
      <c r="D6" s="41" t="s">
        <v>494</v>
      </c>
      <c r="E6" s="41" t="s">
        <v>897</v>
      </c>
      <c r="F6" s="43">
        <v>120</v>
      </c>
    </row>
    <row r="7" spans="1:6" ht="57.75" customHeight="1" x14ac:dyDescent="0.2">
      <c r="A7" s="42"/>
      <c r="B7" s="41" t="s">
        <v>899</v>
      </c>
      <c r="C7" s="41" t="s">
        <v>900</v>
      </c>
      <c r="D7" s="41" t="s">
        <v>55</v>
      </c>
      <c r="E7" s="41" t="s">
        <v>899</v>
      </c>
      <c r="F7" s="43">
        <v>270</v>
      </c>
    </row>
    <row r="8" spans="1:6" ht="57.75" customHeight="1" x14ac:dyDescent="0.2">
      <c r="A8" s="42"/>
      <c r="B8" s="41" t="s">
        <v>899</v>
      </c>
      <c r="C8" s="41" t="s">
        <v>900</v>
      </c>
      <c r="D8" s="41" t="s">
        <v>128</v>
      </c>
      <c r="E8" s="41" t="s">
        <v>899</v>
      </c>
      <c r="F8" s="43">
        <v>270</v>
      </c>
    </row>
    <row r="9" spans="1:6" ht="57.75" customHeight="1" x14ac:dyDescent="0.2">
      <c r="A9" s="42"/>
      <c r="B9" s="41" t="s">
        <v>901</v>
      </c>
      <c r="C9" s="41" t="s">
        <v>902</v>
      </c>
      <c r="D9" s="41" t="s">
        <v>55</v>
      </c>
      <c r="E9" s="41" t="s">
        <v>901</v>
      </c>
      <c r="F9" s="43">
        <v>320</v>
      </c>
    </row>
    <row r="10" spans="1:6" ht="57.75" customHeight="1" x14ac:dyDescent="0.2">
      <c r="A10" s="42"/>
      <c r="B10" s="41" t="s">
        <v>901</v>
      </c>
      <c r="C10" s="41" t="s">
        <v>902</v>
      </c>
      <c r="D10" s="41" t="s">
        <v>128</v>
      </c>
      <c r="E10" s="41" t="s">
        <v>901</v>
      </c>
      <c r="F10" s="43">
        <v>320</v>
      </c>
    </row>
    <row r="11" spans="1:6" ht="57.75" customHeight="1" x14ac:dyDescent="0.2">
      <c r="A11" s="42"/>
      <c r="B11" s="41" t="s">
        <v>903</v>
      </c>
      <c r="C11" s="41" t="s">
        <v>904</v>
      </c>
      <c r="D11" s="41" t="s">
        <v>60</v>
      </c>
      <c r="E11" s="41" t="s">
        <v>903</v>
      </c>
      <c r="F11" s="43">
        <v>390</v>
      </c>
    </row>
    <row r="12" spans="1:6" ht="57.75" customHeight="1" x14ac:dyDescent="0.2">
      <c r="A12" s="42"/>
      <c r="B12" s="41" t="s">
        <v>905</v>
      </c>
      <c r="C12" s="41" t="s">
        <v>906</v>
      </c>
      <c r="D12" s="41" t="s">
        <v>55</v>
      </c>
      <c r="E12" s="41" t="s">
        <v>905</v>
      </c>
      <c r="F12" s="43">
        <v>270</v>
      </c>
    </row>
    <row r="13" spans="1:6" ht="57.75" customHeight="1" x14ac:dyDescent="0.2">
      <c r="A13" s="42"/>
      <c r="B13" s="41" t="s">
        <v>905</v>
      </c>
      <c r="C13" s="41" t="s">
        <v>906</v>
      </c>
      <c r="D13" s="41" t="s">
        <v>60</v>
      </c>
      <c r="E13" s="41" t="s">
        <v>905</v>
      </c>
      <c r="F13" s="43">
        <v>270</v>
      </c>
    </row>
    <row r="14" spans="1:6" ht="57.75" customHeight="1" x14ac:dyDescent="0.2">
      <c r="A14" s="42"/>
      <c r="B14" s="41" t="s">
        <v>905</v>
      </c>
      <c r="C14" s="41" t="s">
        <v>906</v>
      </c>
      <c r="D14" s="41" t="s">
        <v>494</v>
      </c>
      <c r="E14" s="41" t="s">
        <v>905</v>
      </c>
      <c r="F14" s="43">
        <v>270</v>
      </c>
    </row>
    <row r="15" spans="1:6" ht="57.75" customHeight="1" x14ac:dyDescent="0.2">
      <c r="A15" s="42"/>
      <c r="B15" s="41" t="s">
        <v>907</v>
      </c>
      <c r="C15" s="41" t="s">
        <v>908</v>
      </c>
      <c r="D15" s="41" t="s">
        <v>55</v>
      </c>
      <c r="E15" s="41" t="s">
        <v>907</v>
      </c>
      <c r="F15" s="43">
        <v>320</v>
      </c>
    </row>
    <row r="16" spans="1:6" ht="57.75" customHeight="1" x14ac:dyDescent="0.2">
      <c r="A16" s="42"/>
      <c r="B16" s="41" t="s">
        <v>907</v>
      </c>
      <c r="C16" s="41" t="s">
        <v>908</v>
      </c>
      <c r="D16" s="41" t="s">
        <v>60</v>
      </c>
      <c r="E16" s="41" t="s">
        <v>907</v>
      </c>
      <c r="F16" s="43">
        <v>320</v>
      </c>
    </row>
    <row r="17" spans="1:6" ht="57.75" customHeight="1" x14ac:dyDescent="0.2">
      <c r="A17" s="42"/>
      <c r="B17" s="41" t="s">
        <v>907</v>
      </c>
      <c r="C17" s="41" t="s">
        <v>908</v>
      </c>
      <c r="D17" s="41" t="s">
        <v>494</v>
      </c>
      <c r="E17" s="41" t="s">
        <v>907</v>
      </c>
      <c r="F17" s="43">
        <v>320</v>
      </c>
    </row>
    <row r="18" spans="1:6" ht="57.75" customHeight="1" x14ac:dyDescent="0.2">
      <c r="A18" s="42"/>
      <c r="B18" s="41" t="s">
        <v>909</v>
      </c>
      <c r="C18" s="41" t="s">
        <v>910</v>
      </c>
      <c r="D18" s="41" t="s">
        <v>60</v>
      </c>
      <c r="E18" s="41" t="s">
        <v>909</v>
      </c>
      <c r="F18" s="43">
        <v>95</v>
      </c>
    </row>
    <row r="19" spans="1:6" ht="57.75" customHeight="1" x14ac:dyDescent="0.2">
      <c r="A19" s="42"/>
      <c r="B19" s="41" t="s">
        <v>917</v>
      </c>
      <c r="C19" s="41" t="s">
        <v>918</v>
      </c>
      <c r="D19" s="41" t="s">
        <v>60</v>
      </c>
      <c r="E19" s="41" t="s">
        <v>917</v>
      </c>
      <c r="F19" s="43">
        <v>590</v>
      </c>
    </row>
    <row r="20" spans="1:6" ht="57.75" customHeight="1" x14ac:dyDescent="0.2">
      <c r="A20" s="42"/>
      <c r="B20" s="41" t="s">
        <v>919</v>
      </c>
      <c r="C20" s="41" t="s">
        <v>920</v>
      </c>
      <c r="D20" s="41" t="s">
        <v>60</v>
      </c>
      <c r="E20" s="41" t="s">
        <v>919</v>
      </c>
      <c r="F20" s="43">
        <v>490</v>
      </c>
    </row>
    <row r="21" spans="1:6" ht="57.75" customHeight="1" x14ac:dyDescent="0.2">
      <c r="A21" s="42"/>
      <c r="B21" s="41" t="s">
        <v>915</v>
      </c>
      <c r="C21" s="41" t="s">
        <v>916</v>
      </c>
      <c r="D21" s="41" t="s">
        <v>60</v>
      </c>
      <c r="E21" s="41" t="s">
        <v>915</v>
      </c>
      <c r="F21" s="43">
        <v>310</v>
      </c>
    </row>
    <row r="22" spans="1:6" ht="57.75" customHeight="1" x14ac:dyDescent="0.2">
      <c r="A22" s="42"/>
      <c r="B22" s="41" t="s">
        <v>911</v>
      </c>
      <c r="C22" s="41" t="s">
        <v>912</v>
      </c>
      <c r="D22" s="41" t="s">
        <v>60</v>
      </c>
      <c r="E22" s="41" t="s">
        <v>911</v>
      </c>
      <c r="F22" s="43">
        <v>270</v>
      </c>
    </row>
    <row r="23" spans="1:6" ht="57.75" customHeight="1" x14ac:dyDescent="0.2">
      <c r="A23" s="42"/>
      <c r="B23" s="41" t="s">
        <v>913</v>
      </c>
      <c r="C23" s="41" t="s">
        <v>914</v>
      </c>
      <c r="D23" s="41" t="s">
        <v>60</v>
      </c>
      <c r="E23" s="41" t="s">
        <v>913</v>
      </c>
      <c r="F23" s="43">
        <v>310</v>
      </c>
    </row>
    <row r="24" spans="1:6" ht="57.75" customHeight="1" x14ac:dyDescent="0.2">
      <c r="A24" s="42"/>
      <c r="B24" s="41" t="s">
        <v>921</v>
      </c>
      <c r="C24" s="41" t="s">
        <v>922</v>
      </c>
      <c r="D24" s="41" t="s">
        <v>55</v>
      </c>
      <c r="E24" s="41" t="s">
        <v>921</v>
      </c>
      <c r="F24" s="43">
        <v>390</v>
      </c>
    </row>
    <row r="25" spans="1:6" ht="57.75" customHeight="1" x14ac:dyDescent="0.2">
      <c r="A25" s="42"/>
      <c r="B25" s="41" t="s">
        <v>921</v>
      </c>
      <c r="C25" s="41" t="s">
        <v>922</v>
      </c>
      <c r="D25" s="41" t="s">
        <v>242</v>
      </c>
      <c r="E25" s="41" t="s">
        <v>921</v>
      </c>
      <c r="F25" s="43">
        <v>390</v>
      </c>
    </row>
    <row r="26" spans="1:6" ht="57.75" customHeight="1" x14ac:dyDescent="0.2">
      <c r="A26" s="42"/>
      <c r="B26" s="41" t="s">
        <v>923</v>
      </c>
      <c r="C26" s="41" t="s">
        <v>924</v>
      </c>
      <c r="D26" s="41" t="s">
        <v>60</v>
      </c>
      <c r="E26" s="41" t="s">
        <v>923</v>
      </c>
      <c r="F26" s="43">
        <v>210</v>
      </c>
    </row>
    <row r="27" spans="1:6" ht="57.75" customHeight="1" x14ac:dyDescent="0.2">
      <c r="A27" s="42"/>
      <c r="B27" s="41" t="s">
        <v>925</v>
      </c>
      <c r="C27" s="41" t="s">
        <v>926</v>
      </c>
      <c r="D27" s="41" t="s">
        <v>60</v>
      </c>
      <c r="E27" s="41" t="s">
        <v>925</v>
      </c>
      <c r="F27" s="43">
        <v>240</v>
      </c>
    </row>
    <row r="28" spans="1:6" ht="57.75" customHeight="1" x14ac:dyDescent="0.2">
      <c r="A28" s="42"/>
      <c r="B28" s="41" t="s">
        <v>927</v>
      </c>
      <c r="C28" s="41" t="s">
        <v>928</v>
      </c>
      <c r="D28" s="41" t="s">
        <v>60</v>
      </c>
      <c r="E28" s="41" t="s">
        <v>927</v>
      </c>
      <c r="F28" s="43">
        <v>210</v>
      </c>
    </row>
    <row r="29" spans="1:6" ht="57.75" customHeight="1" x14ac:dyDescent="0.2">
      <c r="A29" s="42"/>
      <c r="B29" s="41" t="s">
        <v>929</v>
      </c>
      <c r="C29" s="41" t="s">
        <v>930</v>
      </c>
      <c r="D29" s="41" t="s">
        <v>60</v>
      </c>
      <c r="E29" s="41" t="s">
        <v>929</v>
      </c>
      <c r="F29" s="43">
        <v>120</v>
      </c>
    </row>
    <row r="30" spans="1:6" ht="57.75" customHeight="1" x14ac:dyDescent="0.2">
      <c r="A30" s="42"/>
      <c r="B30" s="41" t="s">
        <v>931</v>
      </c>
      <c r="C30" s="41" t="s">
        <v>932</v>
      </c>
      <c r="D30" s="41" t="s">
        <v>933</v>
      </c>
      <c r="E30" s="41" t="s">
        <v>931</v>
      </c>
      <c r="F30" s="43">
        <v>320</v>
      </c>
    </row>
    <row r="31" spans="1:6" ht="57.75" customHeight="1" x14ac:dyDescent="0.2">
      <c r="A31" s="42"/>
      <c r="B31" s="41" t="s">
        <v>934</v>
      </c>
      <c r="C31" s="41" t="s">
        <v>935</v>
      </c>
      <c r="D31" s="41" t="s">
        <v>60</v>
      </c>
      <c r="E31" s="41" t="s">
        <v>934</v>
      </c>
      <c r="F31" s="43">
        <v>210</v>
      </c>
    </row>
    <row r="32" spans="1:6" ht="57.75" customHeight="1" x14ac:dyDescent="0.2">
      <c r="A32" s="42"/>
      <c r="B32" s="41" t="s">
        <v>936</v>
      </c>
      <c r="C32" s="41" t="s">
        <v>937</v>
      </c>
      <c r="D32" s="41" t="s">
        <v>128</v>
      </c>
      <c r="E32" s="41" t="s">
        <v>936</v>
      </c>
      <c r="F32" s="43">
        <v>210</v>
      </c>
    </row>
    <row r="33" spans="1:6" ht="57.75" customHeight="1" x14ac:dyDescent="0.2">
      <c r="A33" s="42"/>
      <c r="B33" s="41" t="s">
        <v>936</v>
      </c>
      <c r="C33" s="41" t="s">
        <v>937</v>
      </c>
      <c r="D33" s="41" t="s">
        <v>525</v>
      </c>
      <c r="E33" s="41" t="s">
        <v>936</v>
      </c>
      <c r="F33" s="43">
        <v>210</v>
      </c>
    </row>
    <row r="34" spans="1:6" ht="57.75" customHeight="1" x14ac:dyDescent="0.2">
      <c r="A34" s="42"/>
      <c r="B34" s="41" t="s">
        <v>938</v>
      </c>
      <c r="C34" s="41" t="s">
        <v>939</v>
      </c>
      <c r="D34" s="41" t="s">
        <v>60</v>
      </c>
      <c r="E34" s="41" t="s">
        <v>938</v>
      </c>
      <c r="F34" s="43">
        <v>150</v>
      </c>
    </row>
    <row r="35" spans="1:6" ht="57.75" customHeight="1" x14ac:dyDescent="0.2">
      <c r="A35" s="42"/>
      <c r="B35" s="41" t="s">
        <v>940</v>
      </c>
      <c r="C35" s="41" t="s">
        <v>941</v>
      </c>
      <c r="D35" s="41" t="s">
        <v>60</v>
      </c>
      <c r="E35" s="41" t="s">
        <v>940</v>
      </c>
      <c r="F35" s="43">
        <v>240</v>
      </c>
    </row>
    <row r="36" spans="1:6" ht="57.75" customHeight="1" x14ac:dyDescent="0.2">
      <c r="A36" s="42"/>
      <c r="B36" s="41" t="s">
        <v>946</v>
      </c>
      <c r="C36" s="41" t="s">
        <v>947</v>
      </c>
      <c r="D36" s="41" t="s">
        <v>60</v>
      </c>
      <c r="E36" s="41" t="s">
        <v>946</v>
      </c>
      <c r="F36" s="43">
        <v>390</v>
      </c>
    </row>
    <row r="37" spans="1:6" ht="57.75" customHeight="1" x14ac:dyDescent="0.2">
      <c r="A37" s="42"/>
      <c r="B37" s="41" t="s">
        <v>950</v>
      </c>
      <c r="C37" s="41" t="s">
        <v>951</v>
      </c>
      <c r="D37" s="41" t="s">
        <v>60</v>
      </c>
      <c r="E37" s="41" t="s">
        <v>950</v>
      </c>
      <c r="F37" s="43">
        <v>270</v>
      </c>
    </row>
    <row r="38" spans="1:6" ht="57.75" customHeight="1" x14ac:dyDescent="0.2">
      <c r="A38" s="42"/>
      <c r="B38" s="41" t="s">
        <v>942</v>
      </c>
      <c r="C38" s="41" t="s">
        <v>943</v>
      </c>
      <c r="D38" s="41" t="s">
        <v>60</v>
      </c>
      <c r="E38" s="41" t="s">
        <v>942</v>
      </c>
      <c r="F38" s="43">
        <v>150</v>
      </c>
    </row>
    <row r="39" spans="1:6" ht="57.75" customHeight="1" x14ac:dyDescent="0.2">
      <c r="A39" s="42"/>
      <c r="B39" s="41" t="s">
        <v>944</v>
      </c>
      <c r="C39" s="41" t="s">
        <v>945</v>
      </c>
      <c r="D39" s="41" t="s">
        <v>60</v>
      </c>
      <c r="E39" s="41" t="s">
        <v>944</v>
      </c>
      <c r="F39" s="43">
        <v>130</v>
      </c>
    </row>
    <row r="40" spans="1:6" ht="57.75" customHeight="1" thickBot="1" x14ac:dyDescent="0.25">
      <c r="A40" s="44"/>
      <c r="B40" s="45" t="s">
        <v>952</v>
      </c>
      <c r="C40" s="45" t="s">
        <v>953</v>
      </c>
      <c r="D40" s="45" t="s">
        <v>954</v>
      </c>
      <c r="E40" s="45" t="s">
        <v>952</v>
      </c>
      <c r="F40" s="46">
        <v>210</v>
      </c>
    </row>
    <row r="41" spans="1:6" ht="20" thickTop="1" x14ac:dyDescent="0.25">
      <c r="A41" s="47" t="s">
        <v>490</v>
      </c>
      <c r="B41" s="48"/>
      <c r="C41" s="48"/>
      <c r="D41" s="48"/>
      <c r="E41" s="48"/>
      <c r="F41" s="49"/>
    </row>
  </sheetData>
  <sheetProtection formatCells="0" formatColumns="0" formatRows="0" insertColumns="0" insertRows="0" insertHyperlinks="0" deleteColumns="0" deleteRows="0" sort="0" autoFilter="0" pivotTables="0"/>
  <autoFilter ref="A5:F40" xr:uid="{00000000-0009-0000-0000-000002000000}">
    <sortState xmlns:xlrd2="http://schemas.microsoft.com/office/spreadsheetml/2017/richdata2" ref="A6:F41">
      <sortCondition ref="B5:B41"/>
    </sortState>
  </autoFilter>
  <dataValidations count="1">
    <dataValidation type="whole" allowBlank="1" showDropDown="1" showErrorMessage="1" errorTitle="Input error" error="Quantity must be a whole number greater than or equal to 0." sqref="B2" xr:uid="{00000000-0002-0000-0200-000000000000}">
      <formula1>0</formula1>
      <formula2>999999999</formula2>
    </dataValidation>
  </dataValidations>
  <pageMargins left="0.7" right="0.7" top="0.75" bottom="0.75" header="0.3" footer="0.3"/>
  <pageSetup scale="48" orientation="landscape"/>
  <rowBreaks count="2" manualBreakCount="2">
    <brk id="21" max="5" man="1"/>
    <brk id="41" max="16383" man="1"/>
  </rowBreaks>
  <colBreaks count="1" manualBreakCount="1">
    <brk id="6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W39"/>
  <sheetViews>
    <sheetView zoomScaleNormal="100" workbookViewId="0">
      <selection activeCell="P1" sqref="P1:P1048576"/>
    </sheetView>
  </sheetViews>
  <sheetFormatPr baseColWidth="10" defaultColWidth="8.83203125" defaultRowHeight="16" x14ac:dyDescent="0.2"/>
  <cols>
    <col min="1" max="1" width="7.33203125" customWidth="1"/>
    <col min="2" max="2" width="29.83203125" bestFit="1" customWidth="1"/>
    <col min="3" max="3" width="13.1640625" bestFit="1" customWidth="1"/>
    <col min="4" max="4" width="25.33203125" bestFit="1" customWidth="1"/>
    <col min="5" max="5" width="10.5" hidden="1" customWidth="1"/>
    <col min="6" max="6" width="10.1640625" hidden="1" customWidth="1"/>
    <col min="7" max="7" width="23.6640625" customWidth="1"/>
    <col min="8" max="8" width="12" hidden="1" customWidth="1"/>
    <col min="9" max="9" width="267.33203125" hidden="1" customWidth="1"/>
    <col min="10" max="10" width="73" hidden="1" customWidth="1"/>
    <col min="11" max="11" width="14.83203125" hidden="1" customWidth="1"/>
    <col min="12" max="12" width="17.33203125" hidden="1" customWidth="1"/>
    <col min="13" max="13" width="13.83203125" hidden="1" customWidth="1"/>
    <col min="14" max="14" width="1.5" hidden="1" customWidth="1"/>
    <col min="15" max="15" width="7.83203125" hidden="1" customWidth="1"/>
    <col min="16" max="16" width="16.33203125" customWidth="1"/>
    <col min="17" max="17" width="5.33203125" hidden="1" customWidth="1"/>
    <col min="18" max="18" width="14.33203125" hidden="1" customWidth="1"/>
    <col min="19" max="19" width="14.5" hidden="1" customWidth="1"/>
    <col min="20" max="20" width="8.6640625" hidden="1" customWidth="1"/>
    <col min="21" max="21" width="12" hidden="1" customWidth="1"/>
    <col min="22" max="22" width="19" hidden="1" customWidth="1"/>
    <col min="23" max="23" width="20.6640625" hidden="1" customWidth="1"/>
    <col min="24" max="24" width="16.5" hidden="1" customWidth="1"/>
    <col min="123" max="127" width="9.1640625" hidden="1"/>
  </cols>
  <sheetData>
    <row r="1" spans="1:127" x14ac:dyDescent="0.2">
      <c r="A1" s="1" t="s">
        <v>0</v>
      </c>
      <c r="B1" s="1" t="s">
        <v>1</v>
      </c>
      <c r="J1" s="4" t="s">
        <v>2</v>
      </c>
      <c r="K1" s="4">
        <v>946012</v>
      </c>
    </row>
    <row r="2" spans="1:127" x14ac:dyDescent="0.2">
      <c r="A2" s="2" t="s">
        <v>3</v>
      </c>
      <c r="B2" s="2" t="s">
        <v>955</v>
      </c>
      <c r="J2" s="4">
        <v>0</v>
      </c>
      <c r="K2" s="4">
        <v>946012</v>
      </c>
    </row>
    <row r="3" spans="1:127" x14ac:dyDescent="0.2">
      <c r="A3" s="2" t="s">
        <v>5</v>
      </c>
      <c r="B3" s="2"/>
      <c r="J3" s="4">
        <v>344674</v>
      </c>
      <c r="K3" s="4">
        <v>262329</v>
      </c>
      <c r="N3" s="51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127" x14ac:dyDescent="0.2">
      <c r="A4" s="2" t="s">
        <v>6</v>
      </c>
      <c r="B4" s="2"/>
      <c r="J4" s="4" t="s">
        <v>7</v>
      </c>
      <c r="K4" s="4">
        <v>1</v>
      </c>
      <c r="N4" s="51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127" x14ac:dyDescent="0.2">
      <c r="A5" s="2" t="s">
        <v>8</v>
      </c>
      <c r="B5" s="2" t="s">
        <v>9</v>
      </c>
      <c r="J5" s="4">
        <v>1090058</v>
      </c>
    </row>
    <row r="6" spans="1:127" x14ac:dyDescent="0.2">
      <c r="A6" s="3" t="s">
        <v>10</v>
      </c>
      <c r="B6" s="3" t="s">
        <v>11</v>
      </c>
      <c r="J6" s="4">
        <v>279268</v>
      </c>
    </row>
    <row r="7" spans="1:127" x14ac:dyDescent="0.2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25</v>
      </c>
      <c r="O7" s="5" t="s">
        <v>26</v>
      </c>
      <c r="P7" s="5" t="s">
        <v>33</v>
      </c>
      <c r="Q7" s="5" t="s">
        <v>34</v>
      </c>
      <c r="R7" s="5" t="s">
        <v>35</v>
      </c>
      <c r="S7" s="5" t="s">
        <v>36</v>
      </c>
      <c r="T7" s="5" t="s">
        <v>37</v>
      </c>
      <c r="U7" s="5" t="s">
        <v>38</v>
      </c>
      <c r="V7" s="5" t="s">
        <v>39</v>
      </c>
      <c r="W7" s="5" t="s">
        <v>40</v>
      </c>
      <c r="X7" s="5" t="s">
        <v>41</v>
      </c>
      <c r="DS7" t="s">
        <v>42</v>
      </c>
      <c r="DT7" t="s">
        <v>43</v>
      </c>
      <c r="DV7" t="s">
        <v>44</v>
      </c>
      <c r="DW7" t="s">
        <v>45</v>
      </c>
    </row>
    <row r="8" spans="1:127" ht="57.75" customHeight="1" x14ac:dyDescent="0.2">
      <c r="A8" s="7"/>
      <c r="B8" s="9" t="s">
        <v>956</v>
      </c>
      <c r="C8" s="9" t="s">
        <v>957</v>
      </c>
      <c r="D8" s="9" t="s">
        <v>60</v>
      </c>
      <c r="E8" s="9" t="s">
        <v>61</v>
      </c>
      <c r="F8" s="9" t="s">
        <v>958</v>
      </c>
      <c r="G8" s="9" t="s">
        <v>956</v>
      </c>
      <c r="H8" s="9" t="s">
        <v>957</v>
      </c>
      <c r="I8" s="9" t="s">
        <v>497</v>
      </c>
      <c r="J8" s="9" t="s">
        <v>959</v>
      </c>
      <c r="K8" s="9" t="s">
        <v>53</v>
      </c>
      <c r="L8" s="9" t="s">
        <v>960</v>
      </c>
      <c r="M8" s="10" t="s">
        <v>26</v>
      </c>
      <c r="N8" s="11"/>
      <c r="O8" s="6"/>
      <c r="P8" s="13">
        <v>470</v>
      </c>
      <c r="Q8" s="14">
        <f t="shared" ref="Q8:Q38" si="0">(SUM(N8:O8))</f>
        <v>0</v>
      </c>
      <c r="R8" s="14"/>
      <c r="S8" s="14"/>
      <c r="T8" s="15"/>
      <c r="U8" s="16"/>
      <c r="V8" s="13" t="e">
        <f xml:space="preserve"> IF(Q8&gt;-1, IF(OR(NOT(ISERROR( SEARCH("-",#REF!))), NOT(ISERROR(SEARCH("-", IF(ISBLANK(T8),0,T8))))),FIXED(FIXED( IF(NOT(ISERROR( SEARCH("-",#REF!))), TRIM(LEFT(#REF!, SEARCH("-",#REF!, 1)-1)),#REF!), 2, FALSE) - FIXED(IF(NOT(ISERROR(SEARCH("-", IF(ISBLANK(T8),0,T8)))), TRIM(LEFT(IF(ISBLANK(T8),0,T8), SEARCH("-", IF(ISBLANK(T8),0,T8), 1)-1)), IF(ISBLANK(T8),0,T8)), 2, FALSE), 2, FALSE)&amp;" - "&amp;FIXED(FIXED( IF(NOT(ISERROR( SEARCH("-",#REF!))), TRIM(RIGHT(#REF!, SEARCH("-",#REF!, 1)-1)),#REF!), 2, FALSE) - FIXED(IF(NOT(ISERROR(SEARCH("-", IF(ISBLANK(T8),0,T8)))), TRIM(RIGHT(IF(ISBLANK(T8),0,T8), SEARCH("-", IF(ISBLANK(T8),0,T8), 1)-1)), IF(ISBLANK(T8),0,T8)), 2, FALSE), 2, FALSE),FIXED(#REF!-IF(ISBLANK(T8),0,T8), 2, FALSE)),#REF!)</f>
        <v>#REF!</v>
      </c>
      <c r="W8" s="13">
        <f t="shared" ref="W8:W38" si="1">SUM(O8*DV8,N8*DS8)*(1-U8)</f>
        <v>0</v>
      </c>
      <c r="X8" s="13">
        <f t="shared" ref="X8:X38" si="2">SUM(O8*DW8,N8*DT8)</f>
        <v>0</v>
      </c>
      <c r="DS8">
        <v>188</v>
      </c>
      <c r="DT8">
        <v>470</v>
      </c>
      <c r="DV8">
        <v>188</v>
      </c>
      <c r="DW8">
        <v>470</v>
      </c>
    </row>
    <row r="9" spans="1:127" ht="57.75" customHeight="1" x14ac:dyDescent="0.2">
      <c r="A9" s="7"/>
      <c r="B9" s="9" t="s">
        <v>956</v>
      </c>
      <c r="C9" s="9" t="s">
        <v>957</v>
      </c>
      <c r="D9" s="9" t="s">
        <v>242</v>
      </c>
      <c r="E9" s="9" t="s">
        <v>243</v>
      </c>
      <c r="F9" s="9" t="s">
        <v>961</v>
      </c>
      <c r="G9" s="9" t="s">
        <v>956</v>
      </c>
      <c r="H9" s="9" t="s">
        <v>957</v>
      </c>
      <c r="I9" s="9" t="s">
        <v>497</v>
      </c>
      <c r="J9" s="9" t="s">
        <v>959</v>
      </c>
      <c r="K9" s="9" t="s">
        <v>53</v>
      </c>
      <c r="L9" s="9" t="s">
        <v>960</v>
      </c>
      <c r="M9" s="10" t="s">
        <v>26</v>
      </c>
      <c r="N9" s="11"/>
      <c r="O9" s="6"/>
      <c r="P9" s="13">
        <v>470</v>
      </c>
      <c r="Q9" s="14">
        <f t="shared" si="0"/>
        <v>0</v>
      </c>
      <c r="R9" s="14"/>
      <c r="S9" s="14"/>
      <c r="T9" s="15"/>
      <c r="U9" s="16"/>
      <c r="V9" s="13" t="e">
        <f xml:space="preserve"> IF(Q9&gt;-1, IF(OR(NOT(ISERROR( SEARCH("-",#REF!))), NOT(ISERROR(SEARCH("-", IF(ISBLANK(T9),0,T9))))),FIXED(FIXED( IF(NOT(ISERROR( SEARCH("-",#REF!))), TRIM(LEFT(#REF!, SEARCH("-",#REF!, 1)-1)),#REF!), 2, FALSE) - FIXED(IF(NOT(ISERROR(SEARCH("-", IF(ISBLANK(T9),0,T9)))), TRIM(LEFT(IF(ISBLANK(T9),0,T9), SEARCH("-", IF(ISBLANK(T9),0,T9), 1)-1)), IF(ISBLANK(T9),0,T9)), 2, FALSE), 2, FALSE)&amp;" - "&amp;FIXED(FIXED( IF(NOT(ISERROR( SEARCH("-",#REF!))), TRIM(RIGHT(#REF!, SEARCH("-",#REF!, 1)-1)),#REF!), 2, FALSE) - FIXED(IF(NOT(ISERROR(SEARCH("-", IF(ISBLANK(T9),0,T9)))), TRIM(RIGHT(IF(ISBLANK(T9),0,T9), SEARCH("-", IF(ISBLANK(T9),0,T9), 1)-1)), IF(ISBLANK(T9),0,T9)), 2, FALSE), 2, FALSE),FIXED(#REF!-IF(ISBLANK(T9),0,T9), 2, FALSE)),#REF!)</f>
        <v>#REF!</v>
      </c>
      <c r="W9" s="13">
        <f t="shared" si="1"/>
        <v>0</v>
      </c>
      <c r="X9" s="13">
        <f t="shared" si="2"/>
        <v>0</v>
      </c>
      <c r="DS9">
        <v>188</v>
      </c>
      <c r="DT9">
        <v>470</v>
      </c>
      <c r="DV9">
        <v>188</v>
      </c>
      <c r="DW9">
        <v>470</v>
      </c>
    </row>
    <row r="10" spans="1:127" ht="57.75" customHeight="1" x14ac:dyDescent="0.2">
      <c r="A10" s="7"/>
      <c r="B10" s="9" t="s">
        <v>962</v>
      </c>
      <c r="C10" s="9" t="s">
        <v>963</v>
      </c>
      <c r="D10" s="9" t="s">
        <v>60</v>
      </c>
      <c r="E10" s="9" t="s">
        <v>61</v>
      </c>
      <c r="F10" s="9" t="s">
        <v>964</v>
      </c>
      <c r="G10" s="9" t="s">
        <v>962</v>
      </c>
      <c r="H10" s="9" t="s">
        <v>963</v>
      </c>
      <c r="I10" s="9" t="s">
        <v>497</v>
      </c>
      <c r="J10" s="9" t="s">
        <v>965</v>
      </c>
      <c r="K10" s="9" t="s">
        <v>53</v>
      </c>
      <c r="L10" s="9" t="s">
        <v>960</v>
      </c>
      <c r="M10" s="10" t="s">
        <v>26</v>
      </c>
      <c r="N10" s="11"/>
      <c r="O10" s="6"/>
      <c r="P10" s="13">
        <v>320</v>
      </c>
      <c r="Q10" s="14">
        <f t="shared" si="0"/>
        <v>0</v>
      </c>
      <c r="R10" s="14"/>
      <c r="S10" s="14"/>
      <c r="T10" s="15"/>
      <c r="U10" s="16"/>
      <c r="V10" s="13" t="e">
        <f xml:space="preserve"> IF(Q10&gt;-1, IF(OR(NOT(ISERROR( SEARCH("-",#REF!))), NOT(ISERROR(SEARCH("-", IF(ISBLANK(T10),0,T10))))),FIXED(FIXED( IF(NOT(ISERROR( SEARCH("-",#REF!))), TRIM(LEFT(#REF!, SEARCH("-",#REF!, 1)-1)),#REF!), 2, FALSE) - FIXED(IF(NOT(ISERROR(SEARCH("-", IF(ISBLANK(T10),0,T10)))), TRIM(LEFT(IF(ISBLANK(T10),0,T10), SEARCH("-", IF(ISBLANK(T10),0,T10), 1)-1)), IF(ISBLANK(T10),0,T10)), 2, FALSE), 2, FALSE)&amp;" - "&amp;FIXED(FIXED( IF(NOT(ISERROR( SEARCH("-",#REF!))), TRIM(RIGHT(#REF!, SEARCH("-",#REF!, 1)-1)),#REF!), 2, FALSE) - FIXED(IF(NOT(ISERROR(SEARCH("-", IF(ISBLANK(T10),0,T10)))), TRIM(RIGHT(IF(ISBLANK(T10),0,T10), SEARCH("-", IF(ISBLANK(T10),0,T10), 1)-1)), IF(ISBLANK(T10),0,T10)), 2, FALSE), 2, FALSE),FIXED(#REF!-IF(ISBLANK(T10),0,T10), 2, FALSE)),#REF!)</f>
        <v>#REF!</v>
      </c>
      <c r="W10" s="13">
        <f t="shared" si="1"/>
        <v>0</v>
      </c>
      <c r="X10" s="13">
        <f t="shared" si="2"/>
        <v>0</v>
      </c>
      <c r="DS10">
        <v>128</v>
      </c>
      <c r="DT10">
        <v>320</v>
      </c>
      <c r="DV10">
        <v>128</v>
      </c>
      <c r="DW10">
        <v>320</v>
      </c>
    </row>
    <row r="11" spans="1:127" ht="57.75" customHeight="1" x14ac:dyDescent="0.2">
      <c r="A11" s="7"/>
      <c r="B11" s="9" t="s">
        <v>966</v>
      </c>
      <c r="C11" s="9" t="s">
        <v>967</v>
      </c>
      <c r="D11" s="9" t="s">
        <v>585</v>
      </c>
      <c r="E11" s="9" t="s">
        <v>586</v>
      </c>
      <c r="F11" s="9" t="s">
        <v>968</v>
      </c>
      <c r="G11" s="9" t="s">
        <v>966</v>
      </c>
      <c r="H11" s="9" t="s">
        <v>967</v>
      </c>
      <c r="I11" s="9" t="s">
        <v>845</v>
      </c>
      <c r="J11" s="9" t="s">
        <v>959</v>
      </c>
      <c r="K11" s="9" t="s">
        <v>53</v>
      </c>
      <c r="L11" s="9" t="s">
        <v>960</v>
      </c>
      <c r="M11" s="10" t="s">
        <v>26</v>
      </c>
      <c r="N11" s="11"/>
      <c r="O11" s="6"/>
      <c r="P11" s="13">
        <v>470</v>
      </c>
      <c r="Q11" s="14">
        <f t="shared" si="0"/>
        <v>0</v>
      </c>
      <c r="R11" s="14"/>
      <c r="S11" s="14"/>
      <c r="T11" s="15"/>
      <c r="U11" s="16"/>
      <c r="V11" s="13" t="e">
        <f xml:space="preserve"> IF(Q11&gt;-1, IF(OR(NOT(ISERROR( SEARCH("-",#REF!))), NOT(ISERROR(SEARCH("-", IF(ISBLANK(T11),0,T11))))),FIXED(FIXED( IF(NOT(ISERROR( SEARCH("-",#REF!))), TRIM(LEFT(#REF!, SEARCH("-",#REF!, 1)-1)),#REF!), 2, FALSE) - FIXED(IF(NOT(ISERROR(SEARCH("-", IF(ISBLANK(T11),0,T11)))), TRIM(LEFT(IF(ISBLANK(T11),0,T11), SEARCH("-", IF(ISBLANK(T11),0,T11), 1)-1)), IF(ISBLANK(T11),0,T11)), 2, FALSE), 2, FALSE)&amp;" - "&amp;FIXED(FIXED( IF(NOT(ISERROR( SEARCH("-",#REF!))), TRIM(RIGHT(#REF!, SEARCH("-",#REF!, 1)-1)),#REF!), 2, FALSE) - FIXED(IF(NOT(ISERROR(SEARCH("-", IF(ISBLANK(T11),0,T11)))), TRIM(RIGHT(IF(ISBLANK(T11),0,T11), SEARCH("-", IF(ISBLANK(T11),0,T11), 1)-1)), IF(ISBLANK(T11),0,T11)), 2, FALSE), 2, FALSE),FIXED(#REF!-IF(ISBLANK(T11),0,T11), 2, FALSE)),#REF!)</f>
        <v>#REF!</v>
      </c>
      <c r="W11" s="13">
        <f t="shared" si="1"/>
        <v>0</v>
      </c>
      <c r="X11" s="13">
        <f t="shared" si="2"/>
        <v>0</v>
      </c>
      <c r="DS11">
        <v>188</v>
      </c>
      <c r="DT11">
        <v>470</v>
      </c>
      <c r="DV11">
        <v>188</v>
      </c>
      <c r="DW11">
        <v>470</v>
      </c>
    </row>
    <row r="12" spans="1:127" ht="57.75" customHeight="1" x14ac:dyDescent="0.2">
      <c r="A12" s="7"/>
      <c r="B12" s="9" t="s">
        <v>969</v>
      </c>
      <c r="C12" s="9" t="s">
        <v>970</v>
      </c>
      <c r="D12" s="9" t="s">
        <v>409</v>
      </c>
      <c r="E12" s="9" t="s">
        <v>410</v>
      </c>
      <c r="F12" s="9" t="s">
        <v>971</v>
      </c>
      <c r="G12" s="9" t="s">
        <v>969</v>
      </c>
      <c r="H12" s="9" t="s">
        <v>970</v>
      </c>
      <c r="I12" s="9" t="s">
        <v>497</v>
      </c>
      <c r="J12" s="9" t="s">
        <v>972</v>
      </c>
      <c r="K12" s="9" t="s">
        <v>53</v>
      </c>
      <c r="L12" s="9" t="s">
        <v>960</v>
      </c>
      <c r="M12" s="10" t="s">
        <v>26</v>
      </c>
      <c r="N12" s="11"/>
      <c r="O12" s="6"/>
      <c r="P12" s="13">
        <v>550</v>
      </c>
      <c r="Q12" s="14">
        <f t="shared" si="0"/>
        <v>0</v>
      </c>
      <c r="R12" s="14"/>
      <c r="S12" s="14"/>
      <c r="T12" s="15"/>
      <c r="U12" s="16"/>
      <c r="V12" s="13" t="e">
        <f xml:space="preserve"> IF(Q12&gt;-1, IF(OR(NOT(ISERROR( SEARCH("-",#REF!))), NOT(ISERROR(SEARCH("-", IF(ISBLANK(T12),0,T12))))),FIXED(FIXED( IF(NOT(ISERROR( SEARCH("-",#REF!))), TRIM(LEFT(#REF!, SEARCH("-",#REF!, 1)-1)),#REF!), 2, FALSE) - FIXED(IF(NOT(ISERROR(SEARCH("-", IF(ISBLANK(T12),0,T12)))), TRIM(LEFT(IF(ISBLANK(T12),0,T12), SEARCH("-", IF(ISBLANK(T12),0,T12), 1)-1)), IF(ISBLANK(T12),0,T12)), 2, FALSE), 2, FALSE)&amp;" - "&amp;FIXED(FIXED( IF(NOT(ISERROR( SEARCH("-",#REF!))), TRIM(RIGHT(#REF!, SEARCH("-",#REF!, 1)-1)),#REF!), 2, FALSE) - FIXED(IF(NOT(ISERROR(SEARCH("-", IF(ISBLANK(T12),0,T12)))), TRIM(RIGHT(IF(ISBLANK(T12),0,T12), SEARCH("-", IF(ISBLANK(T12),0,T12), 1)-1)), IF(ISBLANK(T12),0,T12)), 2, FALSE), 2, FALSE),FIXED(#REF!-IF(ISBLANK(T12),0,T12), 2, FALSE)),#REF!)</f>
        <v>#REF!</v>
      </c>
      <c r="W12" s="13">
        <f t="shared" si="1"/>
        <v>0</v>
      </c>
      <c r="X12" s="13">
        <f t="shared" si="2"/>
        <v>0</v>
      </c>
      <c r="DS12">
        <v>220</v>
      </c>
      <c r="DT12">
        <v>550</v>
      </c>
      <c r="DV12">
        <v>220</v>
      </c>
      <c r="DW12">
        <v>550</v>
      </c>
    </row>
    <row r="13" spans="1:127" ht="57.75" customHeight="1" x14ac:dyDescent="0.2">
      <c r="A13" s="7"/>
      <c r="B13" s="9" t="s">
        <v>973</v>
      </c>
      <c r="C13" s="9" t="s">
        <v>974</v>
      </c>
      <c r="D13" s="9" t="s">
        <v>242</v>
      </c>
      <c r="E13" s="9" t="s">
        <v>243</v>
      </c>
      <c r="F13" s="9" t="s">
        <v>975</v>
      </c>
      <c r="G13" s="9" t="s">
        <v>973</v>
      </c>
      <c r="H13" s="9" t="s">
        <v>974</v>
      </c>
      <c r="I13" s="9" t="s">
        <v>497</v>
      </c>
      <c r="J13" s="9" t="s">
        <v>976</v>
      </c>
      <c r="K13" s="9" t="s">
        <v>53</v>
      </c>
      <c r="L13" s="9" t="s">
        <v>960</v>
      </c>
      <c r="M13" s="10" t="s">
        <v>26</v>
      </c>
      <c r="N13" s="11"/>
      <c r="O13" s="6"/>
      <c r="P13" s="13">
        <v>590</v>
      </c>
      <c r="Q13" s="14">
        <f t="shared" si="0"/>
        <v>0</v>
      </c>
      <c r="R13" s="14"/>
      <c r="S13" s="14"/>
      <c r="T13" s="15"/>
      <c r="U13" s="16"/>
      <c r="V13" s="13" t="e">
        <f xml:space="preserve"> IF(Q13&gt;-1, IF(OR(NOT(ISERROR( SEARCH("-",#REF!))), NOT(ISERROR(SEARCH("-", IF(ISBLANK(T13),0,T13))))),FIXED(FIXED( IF(NOT(ISERROR( SEARCH("-",#REF!))), TRIM(LEFT(#REF!, SEARCH("-",#REF!, 1)-1)),#REF!), 2, FALSE) - FIXED(IF(NOT(ISERROR(SEARCH("-", IF(ISBLANK(T13),0,T13)))), TRIM(LEFT(IF(ISBLANK(T13),0,T13), SEARCH("-", IF(ISBLANK(T13),0,T13), 1)-1)), IF(ISBLANK(T13),0,T13)), 2, FALSE), 2, FALSE)&amp;" - "&amp;FIXED(FIXED( IF(NOT(ISERROR( SEARCH("-",#REF!))), TRIM(RIGHT(#REF!, SEARCH("-",#REF!, 1)-1)),#REF!), 2, FALSE) - FIXED(IF(NOT(ISERROR(SEARCH("-", IF(ISBLANK(T13),0,T13)))), TRIM(RIGHT(IF(ISBLANK(T13),0,T13), SEARCH("-", IF(ISBLANK(T13),0,T13), 1)-1)), IF(ISBLANK(T13),0,T13)), 2, FALSE), 2, FALSE),FIXED(#REF!-IF(ISBLANK(T13),0,T13), 2, FALSE)),#REF!)</f>
        <v>#REF!</v>
      </c>
      <c r="W13" s="13">
        <f t="shared" si="1"/>
        <v>0</v>
      </c>
      <c r="X13" s="13">
        <f t="shared" si="2"/>
        <v>0</v>
      </c>
      <c r="DS13">
        <v>236</v>
      </c>
      <c r="DT13">
        <v>590</v>
      </c>
      <c r="DV13">
        <v>236</v>
      </c>
      <c r="DW13">
        <v>590</v>
      </c>
    </row>
    <row r="14" spans="1:127" ht="57.75" customHeight="1" x14ac:dyDescent="0.2">
      <c r="A14" s="7"/>
      <c r="B14" s="9" t="s">
        <v>977</v>
      </c>
      <c r="C14" s="9" t="s">
        <v>978</v>
      </c>
      <c r="D14" s="9" t="s">
        <v>242</v>
      </c>
      <c r="E14" s="9" t="s">
        <v>243</v>
      </c>
      <c r="F14" s="9" t="s">
        <v>979</v>
      </c>
      <c r="G14" s="9" t="s">
        <v>977</v>
      </c>
      <c r="H14" s="9" t="s">
        <v>978</v>
      </c>
      <c r="I14" s="9" t="s">
        <v>980</v>
      </c>
      <c r="J14" s="9" t="s">
        <v>981</v>
      </c>
      <c r="K14" s="9" t="s">
        <v>948</v>
      </c>
      <c r="L14" s="9" t="s">
        <v>949</v>
      </c>
      <c r="M14" s="10" t="s">
        <v>26</v>
      </c>
      <c r="N14" s="11"/>
      <c r="O14" s="6"/>
      <c r="P14" s="13">
        <v>1100</v>
      </c>
      <c r="Q14" s="14">
        <f t="shared" si="0"/>
        <v>0</v>
      </c>
      <c r="R14" s="14"/>
      <c r="S14" s="14"/>
      <c r="T14" s="15"/>
      <c r="U14" s="16"/>
      <c r="V14" s="13" t="e">
        <f xml:space="preserve"> IF(Q14&gt;-1, IF(OR(NOT(ISERROR( SEARCH("-",#REF!))), NOT(ISERROR(SEARCH("-", IF(ISBLANK(T14),0,T14))))),FIXED(FIXED( IF(NOT(ISERROR( SEARCH("-",#REF!))), TRIM(LEFT(#REF!, SEARCH("-",#REF!, 1)-1)),#REF!), 2, FALSE) - FIXED(IF(NOT(ISERROR(SEARCH("-", IF(ISBLANK(T14),0,T14)))), TRIM(LEFT(IF(ISBLANK(T14),0,T14), SEARCH("-", IF(ISBLANK(T14),0,T14), 1)-1)), IF(ISBLANK(T14),0,T14)), 2, FALSE), 2, FALSE)&amp;" - "&amp;FIXED(FIXED( IF(NOT(ISERROR( SEARCH("-",#REF!))), TRIM(RIGHT(#REF!, SEARCH("-",#REF!, 1)-1)),#REF!), 2, FALSE) - FIXED(IF(NOT(ISERROR(SEARCH("-", IF(ISBLANK(T14),0,T14)))), TRIM(RIGHT(IF(ISBLANK(T14),0,T14), SEARCH("-", IF(ISBLANK(T14),0,T14), 1)-1)), IF(ISBLANK(T14),0,T14)), 2, FALSE), 2, FALSE),FIXED(#REF!-IF(ISBLANK(T14),0,T14), 2, FALSE)),#REF!)</f>
        <v>#REF!</v>
      </c>
      <c r="W14" s="13">
        <f t="shared" si="1"/>
        <v>0</v>
      </c>
      <c r="X14" s="13">
        <f t="shared" si="2"/>
        <v>0</v>
      </c>
      <c r="DS14">
        <v>440</v>
      </c>
      <c r="DT14">
        <v>1100</v>
      </c>
      <c r="DV14">
        <v>440</v>
      </c>
      <c r="DW14">
        <v>1100</v>
      </c>
    </row>
    <row r="15" spans="1:127" ht="57.75" customHeight="1" x14ac:dyDescent="0.2">
      <c r="A15" s="7"/>
      <c r="B15" s="9" t="s">
        <v>982</v>
      </c>
      <c r="C15" s="9" t="s">
        <v>983</v>
      </c>
      <c r="D15" s="9" t="s">
        <v>242</v>
      </c>
      <c r="E15" s="9" t="s">
        <v>243</v>
      </c>
      <c r="F15" s="9" t="s">
        <v>984</v>
      </c>
      <c r="G15" s="9" t="s">
        <v>982</v>
      </c>
      <c r="H15" s="9" t="s">
        <v>983</v>
      </c>
      <c r="I15" s="9" t="s">
        <v>497</v>
      </c>
      <c r="J15" s="9" t="s">
        <v>959</v>
      </c>
      <c r="K15" s="9" t="s">
        <v>53</v>
      </c>
      <c r="L15" s="9" t="s">
        <v>960</v>
      </c>
      <c r="M15" s="10" t="s">
        <v>26</v>
      </c>
      <c r="N15" s="11"/>
      <c r="O15" s="6"/>
      <c r="P15" s="13">
        <v>320</v>
      </c>
      <c r="Q15" s="14">
        <f t="shared" si="0"/>
        <v>0</v>
      </c>
      <c r="R15" s="14"/>
      <c r="S15" s="14"/>
      <c r="T15" s="15"/>
      <c r="U15" s="16"/>
      <c r="V15" s="13" t="e">
        <f xml:space="preserve"> IF(Q15&gt;-1, IF(OR(NOT(ISERROR( SEARCH("-",#REF!))), NOT(ISERROR(SEARCH("-", IF(ISBLANK(T15),0,T15))))),FIXED(FIXED( IF(NOT(ISERROR( SEARCH("-",#REF!))), TRIM(LEFT(#REF!, SEARCH("-",#REF!, 1)-1)),#REF!), 2, FALSE) - FIXED(IF(NOT(ISERROR(SEARCH("-", IF(ISBLANK(T15),0,T15)))), TRIM(LEFT(IF(ISBLANK(T15),0,T15), SEARCH("-", IF(ISBLANK(T15),0,T15), 1)-1)), IF(ISBLANK(T15),0,T15)), 2, FALSE), 2, FALSE)&amp;" - "&amp;FIXED(FIXED( IF(NOT(ISERROR( SEARCH("-",#REF!))), TRIM(RIGHT(#REF!, SEARCH("-",#REF!, 1)-1)),#REF!), 2, FALSE) - FIXED(IF(NOT(ISERROR(SEARCH("-", IF(ISBLANK(T15),0,T15)))), TRIM(RIGHT(IF(ISBLANK(T15),0,T15), SEARCH("-", IF(ISBLANK(T15),0,T15), 1)-1)), IF(ISBLANK(T15),0,T15)), 2, FALSE), 2, FALSE),FIXED(#REF!-IF(ISBLANK(T15),0,T15), 2, FALSE)),#REF!)</f>
        <v>#REF!</v>
      </c>
      <c r="W15" s="13">
        <f t="shared" si="1"/>
        <v>0</v>
      </c>
      <c r="X15" s="13">
        <f t="shared" si="2"/>
        <v>0</v>
      </c>
      <c r="DS15">
        <v>128</v>
      </c>
      <c r="DT15">
        <v>320</v>
      </c>
      <c r="DV15">
        <v>128</v>
      </c>
      <c r="DW15">
        <v>320</v>
      </c>
    </row>
    <row r="16" spans="1:127" ht="57.75" customHeight="1" x14ac:dyDescent="0.2">
      <c r="A16" s="7"/>
      <c r="B16" s="9" t="s">
        <v>985</v>
      </c>
      <c r="C16" s="9" t="s">
        <v>986</v>
      </c>
      <c r="D16" s="9" t="s">
        <v>55</v>
      </c>
      <c r="E16" s="9" t="s">
        <v>56</v>
      </c>
      <c r="F16" s="9" t="s">
        <v>987</v>
      </c>
      <c r="G16" s="9" t="s">
        <v>985</v>
      </c>
      <c r="H16" s="9" t="s">
        <v>986</v>
      </c>
      <c r="I16" s="9" t="s">
        <v>497</v>
      </c>
      <c r="J16" s="9" t="s">
        <v>988</v>
      </c>
      <c r="K16" s="9" t="s">
        <v>53</v>
      </c>
      <c r="L16" s="9" t="s">
        <v>960</v>
      </c>
      <c r="M16" s="10" t="s">
        <v>26</v>
      </c>
      <c r="N16" s="11"/>
      <c r="O16" s="6"/>
      <c r="P16" s="13">
        <v>320</v>
      </c>
      <c r="Q16" s="14">
        <f t="shared" si="0"/>
        <v>0</v>
      </c>
      <c r="R16" s="14"/>
      <c r="S16" s="14"/>
      <c r="T16" s="15"/>
      <c r="U16" s="16"/>
      <c r="V16" s="13" t="e">
        <f xml:space="preserve"> IF(Q16&gt;-1, IF(OR(NOT(ISERROR( SEARCH("-",#REF!))), NOT(ISERROR(SEARCH("-", IF(ISBLANK(T16),0,T16))))),FIXED(FIXED( IF(NOT(ISERROR( SEARCH("-",#REF!))), TRIM(LEFT(#REF!, SEARCH("-",#REF!, 1)-1)),#REF!), 2, FALSE) - FIXED(IF(NOT(ISERROR(SEARCH("-", IF(ISBLANK(T16),0,T16)))), TRIM(LEFT(IF(ISBLANK(T16),0,T16), SEARCH("-", IF(ISBLANK(T16),0,T16), 1)-1)), IF(ISBLANK(T16),0,T16)), 2, FALSE), 2, FALSE)&amp;" - "&amp;FIXED(FIXED( IF(NOT(ISERROR( SEARCH("-",#REF!))), TRIM(RIGHT(#REF!, SEARCH("-",#REF!, 1)-1)),#REF!), 2, FALSE) - FIXED(IF(NOT(ISERROR(SEARCH("-", IF(ISBLANK(T16),0,T16)))), TRIM(RIGHT(IF(ISBLANK(T16),0,T16), SEARCH("-", IF(ISBLANK(T16),0,T16), 1)-1)), IF(ISBLANK(T16),0,T16)), 2, FALSE), 2, FALSE),FIXED(#REF!-IF(ISBLANK(T16),0,T16), 2, FALSE)),#REF!)</f>
        <v>#REF!</v>
      </c>
      <c r="W16" s="13">
        <f t="shared" si="1"/>
        <v>0</v>
      </c>
      <c r="X16" s="13">
        <f t="shared" si="2"/>
        <v>0</v>
      </c>
      <c r="DS16">
        <v>128</v>
      </c>
      <c r="DT16">
        <v>320</v>
      </c>
      <c r="DV16">
        <v>128</v>
      </c>
      <c r="DW16">
        <v>320</v>
      </c>
    </row>
    <row r="17" spans="1:127" ht="57.75" customHeight="1" x14ac:dyDescent="0.2">
      <c r="A17" s="7"/>
      <c r="B17" s="9" t="s">
        <v>985</v>
      </c>
      <c r="C17" s="9" t="s">
        <v>986</v>
      </c>
      <c r="D17" s="9" t="s">
        <v>92</v>
      </c>
      <c r="E17" s="9" t="s">
        <v>93</v>
      </c>
      <c r="F17" s="9" t="s">
        <v>989</v>
      </c>
      <c r="G17" s="9" t="s">
        <v>985</v>
      </c>
      <c r="H17" s="9" t="s">
        <v>986</v>
      </c>
      <c r="I17" s="9" t="s">
        <v>497</v>
      </c>
      <c r="J17" s="9" t="s">
        <v>988</v>
      </c>
      <c r="K17" s="9" t="s">
        <v>53</v>
      </c>
      <c r="L17" s="9" t="s">
        <v>960</v>
      </c>
      <c r="M17" s="10" t="s">
        <v>26</v>
      </c>
      <c r="N17" s="11"/>
      <c r="O17" s="6"/>
      <c r="P17" s="13">
        <v>320</v>
      </c>
      <c r="Q17" s="14">
        <f t="shared" si="0"/>
        <v>0</v>
      </c>
      <c r="R17" s="14"/>
      <c r="S17" s="14"/>
      <c r="T17" s="15"/>
      <c r="U17" s="16"/>
      <c r="V17" s="13" t="e">
        <f xml:space="preserve"> IF(Q17&gt;-1, IF(OR(NOT(ISERROR( SEARCH("-",#REF!))), NOT(ISERROR(SEARCH("-", IF(ISBLANK(T17),0,T17))))),FIXED(FIXED( IF(NOT(ISERROR( SEARCH("-",#REF!))), TRIM(LEFT(#REF!, SEARCH("-",#REF!, 1)-1)),#REF!), 2, FALSE) - FIXED(IF(NOT(ISERROR(SEARCH("-", IF(ISBLANK(T17),0,T17)))), TRIM(LEFT(IF(ISBLANK(T17),0,T17), SEARCH("-", IF(ISBLANK(T17),0,T17), 1)-1)), IF(ISBLANK(T17),0,T17)), 2, FALSE), 2, FALSE)&amp;" - "&amp;FIXED(FIXED( IF(NOT(ISERROR( SEARCH("-",#REF!))), TRIM(RIGHT(#REF!, SEARCH("-",#REF!, 1)-1)),#REF!), 2, FALSE) - FIXED(IF(NOT(ISERROR(SEARCH("-", IF(ISBLANK(T17),0,T17)))), TRIM(RIGHT(IF(ISBLANK(T17),0,T17), SEARCH("-", IF(ISBLANK(T17),0,T17), 1)-1)), IF(ISBLANK(T17),0,T17)), 2, FALSE), 2, FALSE),FIXED(#REF!-IF(ISBLANK(T17),0,T17), 2, FALSE)),#REF!)</f>
        <v>#REF!</v>
      </c>
      <c r="W17" s="13">
        <f t="shared" si="1"/>
        <v>0</v>
      </c>
      <c r="X17" s="13">
        <f t="shared" si="2"/>
        <v>0</v>
      </c>
      <c r="DS17">
        <v>128</v>
      </c>
      <c r="DT17">
        <v>320</v>
      </c>
      <c r="DV17">
        <v>128</v>
      </c>
      <c r="DW17">
        <v>320</v>
      </c>
    </row>
    <row r="18" spans="1:127" ht="57.75" customHeight="1" x14ac:dyDescent="0.2">
      <c r="A18" s="7"/>
      <c r="B18" s="9" t="s">
        <v>990</v>
      </c>
      <c r="C18" s="9" t="s">
        <v>991</v>
      </c>
      <c r="D18" s="9" t="s">
        <v>494</v>
      </c>
      <c r="E18" s="9" t="s">
        <v>495</v>
      </c>
      <c r="F18" s="9" t="s">
        <v>992</v>
      </c>
      <c r="G18" s="9" t="s">
        <v>990</v>
      </c>
      <c r="H18" s="9" t="s">
        <v>991</v>
      </c>
      <c r="I18" s="9" t="s">
        <v>497</v>
      </c>
      <c r="J18" s="9" t="s">
        <v>835</v>
      </c>
      <c r="K18" s="9" t="s">
        <v>53</v>
      </c>
      <c r="L18" s="9" t="s">
        <v>960</v>
      </c>
      <c r="M18" s="10" t="s">
        <v>26</v>
      </c>
      <c r="N18" s="11"/>
      <c r="O18" s="6"/>
      <c r="P18" s="13">
        <v>390</v>
      </c>
      <c r="Q18" s="14">
        <f t="shared" si="0"/>
        <v>0</v>
      </c>
      <c r="R18" s="14"/>
      <c r="S18" s="14"/>
      <c r="T18" s="15"/>
      <c r="U18" s="16"/>
      <c r="V18" s="13" t="e">
        <f xml:space="preserve"> IF(Q18&gt;-1, IF(OR(NOT(ISERROR( SEARCH("-",#REF!))), NOT(ISERROR(SEARCH("-", IF(ISBLANK(T18),0,T18))))),FIXED(FIXED( IF(NOT(ISERROR( SEARCH("-",#REF!))), TRIM(LEFT(#REF!, SEARCH("-",#REF!, 1)-1)),#REF!), 2, FALSE) - FIXED(IF(NOT(ISERROR(SEARCH("-", IF(ISBLANK(T18),0,T18)))), TRIM(LEFT(IF(ISBLANK(T18),0,T18), SEARCH("-", IF(ISBLANK(T18),0,T18), 1)-1)), IF(ISBLANK(T18),0,T18)), 2, FALSE), 2, FALSE)&amp;" - "&amp;FIXED(FIXED( IF(NOT(ISERROR( SEARCH("-",#REF!))), TRIM(RIGHT(#REF!, SEARCH("-",#REF!, 1)-1)),#REF!), 2, FALSE) - FIXED(IF(NOT(ISERROR(SEARCH("-", IF(ISBLANK(T18),0,T18)))), TRIM(RIGHT(IF(ISBLANK(T18),0,T18), SEARCH("-", IF(ISBLANK(T18),0,T18), 1)-1)), IF(ISBLANK(T18),0,T18)), 2, FALSE), 2, FALSE),FIXED(#REF!-IF(ISBLANK(T18),0,T18), 2, FALSE)),#REF!)</f>
        <v>#REF!</v>
      </c>
      <c r="W18" s="13">
        <f t="shared" si="1"/>
        <v>0</v>
      </c>
      <c r="X18" s="13">
        <f t="shared" si="2"/>
        <v>0</v>
      </c>
      <c r="DS18">
        <v>156</v>
      </c>
      <c r="DT18">
        <v>390</v>
      </c>
      <c r="DV18">
        <v>156</v>
      </c>
      <c r="DW18">
        <v>390</v>
      </c>
    </row>
    <row r="19" spans="1:127" ht="57.75" customHeight="1" x14ac:dyDescent="0.2">
      <c r="A19" s="7"/>
      <c r="B19" s="9" t="s">
        <v>993</v>
      </c>
      <c r="C19" s="9" t="s">
        <v>994</v>
      </c>
      <c r="D19" s="9" t="s">
        <v>55</v>
      </c>
      <c r="E19" s="9" t="s">
        <v>56</v>
      </c>
      <c r="F19" s="9" t="s">
        <v>995</v>
      </c>
      <c r="G19" s="9" t="s">
        <v>993</v>
      </c>
      <c r="H19" s="9" t="s">
        <v>994</v>
      </c>
      <c r="I19" s="9" t="s">
        <v>497</v>
      </c>
      <c r="J19" s="9" t="s">
        <v>988</v>
      </c>
      <c r="K19" s="9" t="s">
        <v>53</v>
      </c>
      <c r="L19" s="9" t="s">
        <v>960</v>
      </c>
      <c r="M19" s="10" t="s">
        <v>26</v>
      </c>
      <c r="N19" s="11"/>
      <c r="O19" s="6"/>
      <c r="P19" s="13">
        <v>320</v>
      </c>
      <c r="Q19" s="14">
        <f t="shared" si="0"/>
        <v>0</v>
      </c>
      <c r="R19" s="14"/>
      <c r="S19" s="14"/>
      <c r="T19" s="15"/>
      <c r="U19" s="16"/>
      <c r="V19" s="13" t="e">
        <f xml:space="preserve"> IF(Q19&gt;-1, IF(OR(NOT(ISERROR( SEARCH("-",#REF!))), NOT(ISERROR(SEARCH("-", IF(ISBLANK(T19),0,T19))))),FIXED(FIXED( IF(NOT(ISERROR( SEARCH("-",#REF!))), TRIM(LEFT(#REF!, SEARCH("-",#REF!, 1)-1)),#REF!), 2, FALSE) - FIXED(IF(NOT(ISERROR(SEARCH("-", IF(ISBLANK(T19),0,T19)))), TRIM(LEFT(IF(ISBLANK(T19),0,T19), SEARCH("-", IF(ISBLANK(T19),0,T19), 1)-1)), IF(ISBLANK(T19),0,T19)), 2, FALSE), 2, FALSE)&amp;" - "&amp;FIXED(FIXED( IF(NOT(ISERROR( SEARCH("-",#REF!))), TRIM(RIGHT(#REF!, SEARCH("-",#REF!, 1)-1)),#REF!), 2, FALSE) - FIXED(IF(NOT(ISERROR(SEARCH("-", IF(ISBLANK(T19),0,T19)))), TRIM(RIGHT(IF(ISBLANK(T19),0,T19), SEARCH("-", IF(ISBLANK(T19),0,T19), 1)-1)), IF(ISBLANK(T19),0,T19)), 2, FALSE), 2, FALSE),FIXED(#REF!-IF(ISBLANK(T19),0,T19), 2, FALSE)),#REF!)</f>
        <v>#REF!</v>
      </c>
      <c r="W19" s="13">
        <f t="shared" si="1"/>
        <v>0</v>
      </c>
      <c r="X19" s="13">
        <f t="shared" si="2"/>
        <v>0</v>
      </c>
      <c r="DS19">
        <v>128</v>
      </c>
      <c r="DT19">
        <v>320</v>
      </c>
      <c r="DV19">
        <v>128</v>
      </c>
      <c r="DW19">
        <v>320</v>
      </c>
    </row>
    <row r="20" spans="1:127" ht="57.75" customHeight="1" x14ac:dyDescent="0.2">
      <c r="A20" s="7"/>
      <c r="B20" s="9" t="s">
        <v>996</v>
      </c>
      <c r="C20" s="9" t="s">
        <v>997</v>
      </c>
      <c r="D20" s="9" t="s">
        <v>388</v>
      </c>
      <c r="E20" s="9" t="s">
        <v>389</v>
      </c>
      <c r="F20" s="9" t="s">
        <v>998</v>
      </c>
      <c r="G20" s="9" t="s">
        <v>996</v>
      </c>
      <c r="H20" s="9" t="s">
        <v>997</v>
      </c>
      <c r="I20" s="9" t="s">
        <v>980</v>
      </c>
      <c r="J20" s="9" t="s">
        <v>999</v>
      </c>
      <c r="K20" s="9" t="s">
        <v>948</v>
      </c>
      <c r="L20" s="9" t="s">
        <v>949</v>
      </c>
      <c r="M20" s="10" t="s">
        <v>26</v>
      </c>
      <c r="N20" s="11"/>
      <c r="O20" s="6"/>
      <c r="P20" s="13">
        <v>1100</v>
      </c>
      <c r="Q20" s="14">
        <f t="shared" si="0"/>
        <v>0</v>
      </c>
      <c r="R20" s="14"/>
      <c r="S20" s="14"/>
      <c r="T20" s="15"/>
      <c r="U20" s="16"/>
      <c r="V20" s="13" t="e">
        <f xml:space="preserve"> IF(Q20&gt;-1, IF(OR(NOT(ISERROR( SEARCH("-",#REF!))), NOT(ISERROR(SEARCH("-", IF(ISBLANK(T20),0,T20))))),FIXED(FIXED( IF(NOT(ISERROR( SEARCH("-",#REF!))), TRIM(LEFT(#REF!, SEARCH("-",#REF!, 1)-1)),#REF!), 2, FALSE) - FIXED(IF(NOT(ISERROR(SEARCH("-", IF(ISBLANK(T20),0,T20)))), TRIM(LEFT(IF(ISBLANK(T20),0,T20), SEARCH("-", IF(ISBLANK(T20),0,T20), 1)-1)), IF(ISBLANK(T20),0,T20)), 2, FALSE), 2, FALSE)&amp;" - "&amp;FIXED(FIXED( IF(NOT(ISERROR( SEARCH("-",#REF!))), TRIM(RIGHT(#REF!, SEARCH("-",#REF!, 1)-1)),#REF!), 2, FALSE) - FIXED(IF(NOT(ISERROR(SEARCH("-", IF(ISBLANK(T20),0,T20)))), TRIM(RIGHT(IF(ISBLANK(T20),0,T20), SEARCH("-", IF(ISBLANK(T20),0,T20), 1)-1)), IF(ISBLANK(T20),0,T20)), 2, FALSE), 2, FALSE),FIXED(#REF!-IF(ISBLANK(T20),0,T20), 2, FALSE)),#REF!)</f>
        <v>#REF!</v>
      </c>
      <c r="W20" s="13">
        <f t="shared" si="1"/>
        <v>0</v>
      </c>
      <c r="X20" s="13">
        <f t="shared" si="2"/>
        <v>0</v>
      </c>
      <c r="DS20">
        <v>440</v>
      </c>
      <c r="DT20">
        <v>1100</v>
      </c>
      <c r="DV20">
        <v>440</v>
      </c>
      <c r="DW20">
        <v>1100</v>
      </c>
    </row>
    <row r="21" spans="1:127" ht="57.75" customHeight="1" x14ac:dyDescent="0.2">
      <c r="A21" s="7"/>
      <c r="B21" s="9" t="s">
        <v>1000</v>
      </c>
      <c r="C21" s="9" t="s">
        <v>1001</v>
      </c>
      <c r="D21" s="9" t="s">
        <v>60</v>
      </c>
      <c r="E21" s="9" t="s">
        <v>61</v>
      </c>
      <c r="F21" s="9" t="s">
        <v>1002</v>
      </c>
      <c r="G21" s="9" t="s">
        <v>1000</v>
      </c>
      <c r="H21" s="9" t="s">
        <v>1001</v>
      </c>
      <c r="I21" s="9" t="s">
        <v>690</v>
      </c>
      <c r="J21" s="9" t="s">
        <v>1003</v>
      </c>
      <c r="K21" s="9" t="s">
        <v>53</v>
      </c>
      <c r="L21" s="9" t="s">
        <v>960</v>
      </c>
      <c r="M21" s="10" t="s">
        <v>26</v>
      </c>
      <c r="N21" s="11"/>
      <c r="O21" s="6"/>
      <c r="P21" s="13">
        <v>590</v>
      </c>
      <c r="Q21" s="14">
        <f t="shared" si="0"/>
        <v>0</v>
      </c>
      <c r="R21" s="14"/>
      <c r="S21" s="14"/>
      <c r="T21" s="15"/>
      <c r="U21" s="16"/>
      <c r="V21" s="13" t="e">
        <f xml:space="preserve"> IF(Q21&gt;-1, IF(OR(NOT(ISERROR( SEARCH("-",#REF!))), NOT(ISERROR(SEARCH("-", IF(ISBLANK(T21),0,T21))))),FIXED(FIXED( IF(NOT(ISERROR( SEARCH("-",#REF!))), TRIM(LEFT(#REF!, SEARCH("-",#REF!, 1)-1)),#REF!), 2, FALSE) - FIXED(IF(NOT(ISERROR(SEARCH("-", IF(ISBLANK(T21),0,T21)))), TRIM(LEFT(IF(ISBLANK(T21),0,T21), SEARCH("-", IF(ISBLANK(T21),0,T21), 1)-1)), IF(ISBLANK(T21),0,T21)), 2, FALSE), 2, FALSE)&amp;" - "&amp;FIXED(FIXED( IF(NOT(ISERROR( SEARCH("-",#REF!))), TRIM(RIGHT(#REF!, SEARCH("-",#REF!, 1)-1)),#REF!), 2, FALSE) - FIXED(IF(NOT(ISERROR(SEARCH("-", IF(ISBLANK(T21),0,T21)))), TRIM(RIGHT(IF(ISBLANK(T21),0,T21), SEARCH("-", IF(ISBLANK(T21),0,T21), 1)-1)), IF(ISBLANK(T21),0,T21)), 2, FALSE), 2, FALSE),FIXED(#REF!-IF(ISBLANK(T21),0,T21), 2, FALSE)),#REF!)</f>
        <v>#REF!</v>
      </c>
      <c r="W21" s="13">
        <f t="shared" si="1"/>
        <v>0</v>
      </c>
      <c r="X21" s="13">
        <f t="shared" si="2"/>
        <v>0</v>
      </c>
      <c r="DS21">
        <v>236</v>
      </c>
      <c r="DT21">
        <v>590</v>
      </c>
      <c r="DV21">
        <v>236</v>
      </c>
      <c r="DW21">
        <v>590</v>
      </c>
    </row>
    <row r="22" spans="1:127" ht="57.75" customHeight="1" x14ac:dyDescent="0.2">
      <c r="A22" s="7"/>
      <c r="B22" s="9" t="s">
        <v>1004</v>
      </c>
      <c r="C22" s="9" t="s">
        <v>1005</v>
      </c>
      <c r="D22" s="9" t="s">
        <v>48</v>
      </c>
      <c r="E22" s="9" t="s">
        <v>49</v>
      </c>
      <c r="F22" s="9" t="s">
        <v>1006</v>
      </c>
      <c r="G22" s="9" t="s">
        <v>1004</v>
      </c>
      <c r="H22" s="9" t="s">
        <v>1005</v>
      </c>
      <c r="I22" s="9" t="s">
        <v>497</v>
      </c>
      <c r="J22" s="9" t="s">
        <v>599</v>
      </c>
      <c r="K22" s="9" t="s">
        <v>53</v>
      </c>
      <c r="L22" s="9" t="s">
        <v>960</v>
      </c>
      <c r="M22" s="10" t="s">
        <v>26</v>
      </c>
      <c r="N22" s="11"/>
      <c r="O22" s="6"/>
      <c r="P22" s="13">
        <v>390</v>
      </c>
      <c r="Q22" s="14">
        <f t="shared" si="0"/>
        <v>0</v>
      </c>
      <c r="R22" s="14"/>
      <c r="S22" s="14"/>
      <c r="T22" s="15"/>
      <c r="U22" s="16"/>
      <c r="V22" s="13" t="e">
        <f xml:space="preserve"> IF(Q22&gt;-1, IF(OR(NOT(ISERROR( SEARCH("-",#REF!))), NOT(ISERROR(SEARCH("-", IF(ISBLANK(T22),0,T22))))),FIXED(FIXED( IF(NOT(ISERROR( SEARCH("-",#REF!))), TRIM(LEFT(#REF!, SEARCH("-",#REF!, 1)-1)),#REF!), 2, FALSE) - FIXED(IF(NOT(ISERROR(SEARCH("-", IF(ISBLANK(T22),0,T22)))), TRIM(LEFT(IF(ISBLANK(T22),0,T22), SEARCH("-", IF(ISBLANK(T22),0,T22), 1)-1)), IF(ISBLANK(T22),0,T22)), 2, FALSE), 2, FALSE)&amp;" - "&amp;FIXED(FIXED( IF(NOT(ISERROR( SEARCH("-",#REF!))), TRIM(RIGHT(#REF!, SEARCH("-",#REF!, 1)-1)),#REF!), 2, FALSE) - FIXED(IF(NOT(ISERROR(SEARCH("-", IF(ISBLANK(T22),0,T22)))), TRIM(RIGHT(IF(ISBLANK(T22),0,T22), SEARCH("-", IF(ISBLANK(T22),0,T22), 1)-1)), IF(ISBLANK(T22),0,T22)), 2, FALSE), 2, FALSE),FIXED(#REF!-IF(ISBLANK(T22),0,T22), 2, FALSE)),#REF!)</f>
        <v>#REF!</v>
      </c>
      <c r="W22" s="13">
        <f t="shared" si="1"/>
        <v>0</v>
      </c>
      <c r="X22" s="13">
        <f t="shared" si="2"/>
        <v>0</v>
      </c>
      <c r="DS22">
        <v>156</v>
      </c>
      <c r="DT22">
        <v>390</v>
      </c>
      <c r="DV22">
        <v>156</v>
      </c>
      <c r="DW22">
        <v>390</v>
      </c>
    </row>
    <row r="23" spans="1:127" ht="57.75" customHeight="1" x14ac:dyDescent="0.2">
      <c r="A23" s="7"/>
      <c r="B23" s="9" t="s">
        <v>1004</v>
      </c>
      <c r="C23" s="9" t="s">
        <v>1005</v>
      </c>
      <c r="D23" s="9" t="s">
        <v>494</v>
      </c>
      <c r="E23" s="9" t="s">
        <v>495</v>
      </c>
      <c r="F23" s="9" t="s">
        <v>1007</v>
      </c>
      <c r="G23" s="9" t="s">
        <v>1004</v>
      </c>
      <c r="H23" s="9" t="s">
        <v>1005</v>
      </c>
      <c r="I23" s="9" t="s">
        <v>497</v>
      </c>
      <c r="J23" s="9" t="s">
        <v>599</v>
      </c>
      <c r="K23" s="9" t="s">
        <v>53</v>
      </c>
      <c r="L23" s="9" t="s">
        <v>960</v>
      </c>
      <c r="M23" s="10" t="s">
        <v>26</v>
      </c>
      <c r="N23" s="11"/>
      <c r="O23" s="6"/>
      <c r="P23" s="13">
        <v>390</v>
      </c>
      <c r="Q23" s="14">
        <f t="shared" si="0"/>
        <v>0</v>
      </c>
      <c r="R23" s="14"/>
      <c r="S23" s="14"/>
      <c r="T23" s="15"/>
      <c r="U23" s="16"/>
      <c r="V23" s="13" t="e">
        <f xml:space="preserve"> IF(Q23&gt;-1, IF(OR(NOT(ISERROR( SEARCH("-",#REF!))), NOT(ISERROR(SEARCH("-", IF(ISBLANK(T23),0,T23))))),FIXED(FIXED( IF(NOT(ISERROR( SEARCH("-",#REF!))), TRIM(LEFT(#REF!, SEARCH("-",#REF!, 1)-1)),#REF!), 2, FALSE) - FIXED(IF(NOT(ISERROR(SEARCH("-", IF(ISBLANK(T23),0,T23)))), TRIM(LEFT(IF(ISBLANK(T23),0,T23), SEARCH("-", IF(ISBLANK(T23),0,T23), 1)-1)), IF(ISBLANK(T23),0,T23)), 2, FALSE), 2, FALSE)&amp;" - "&amp;FIXED(FIXED( IF(NOT(ISERROR( SEARCH("-",#REF!))), TRIM(RIGHT(#REF!, SEARCH("-",#REF!, 1)-1)),#REF!), 2, FALSE) - FIXED(IF(NOT(ISERROR(SEARCH("-", IF(ISBLANK(T23),0,T23)))), TRIM(RIGHT(IF(ISBLANK(T23),0,T23), SEARCH("-", IF(ISBLANK(T23),0,T23), 1)-1)), IF(ISBLANK(T23),0,T23)), 2, FALSE), 2, FALSE),FIXED(#REF!-IF(ISBLANK(T23),0,T23), 2, FALSE)),#REF!)</f>
        <v>#REF!</v>
      </c>
      <c r="W23" s="13">
        <f t="shared" si="1"/>
        <v>0</v>
      </c>
      <c r="X23" s="13">
        <f t="shared" si="2"/>
        <v>0</v>
      </c>
      <c r="DS23">
        <v>156</v>
      </c>
      <c r="DT23">
        <v>390</v>
      </c>
      <c r="DV23">
        <v>156</v>
      </c>
      <c r="DW23">
        <v>390</v>
      </c>
    </row>
    <row r="24" spans="1:127" ht="57.75" customHeight="1" x14ac:dyDescent="0.2">
      <c r="A24" s="7"/>
      <c r="B24" s="9" t="s">
        <v>1008</v>
      </c>
      <c r="C24" s="9" t="s">
        <v>1009</v>
      </c>
      <c r="D24" s="9" t="s">
        <v>204</v>
      </c>
      <c r="E24" s="9" t="s">
        <v>205</v>
      </c>
      <c r="F24" s="9" t="s">
        <v>1010</v>
      </c>
      <c r="G24" s="9" t="s">
        <v>1008</v>
      </c>
      <c r="H24" s="9" t="s">
        <v>1009</v>
      </c>
      <c r="I24" s="9" t="s">
        <v>1011</v>
      </c>
      <c r="J24" s="9" t="s">
        <v>1012</v>
      </c>
      <c r="K24" s="9" t="s">
        <v>53</v>
      </c>
      <c r="L24" s="9" t="s">
        <v>960</v>
      </c>
      <c r="M24" s="10" t="s">
        <v>26</v>
      </c>
      <c r="N24" s="11"/>
      <c r="O24" s="6"/>
      <c r="P24" s="13">
        <v>390</v>
      </c>
      <c r="Q24" s="14">
        <f t="shared" si="0"/>
        <v>0</v>
      </c>
      <c r="R24" s="14"/>
      <c r="S24" s="14"/>
      <c r="T24" s="15"/>
      <c r="U24" s="16"/>
      <c r="V24" s="13" t="e">
        <f xml:space="preserve"> IF(Q24&gt;-1, IF(OR(NOT(ISERROR( SEARCH("-",#REF!))), NOT(ISERROR(SEARCH("-", IF(ISBLANK(T24),0,T24))))),FIXED(FIXED( IF(NOT(ISERROR( SEARCH("-",#REF!))), TRIM(LEFT(#REF!, SEARCH("-",#REF!, 1)-1)),#REF!), 2, FALSE) - FIXED(IF(NOT(ISERROR(SEARCH("-", IF(ISBLANK(T24),0,T24)))), TRIM(LEFT(IF(ISBLANK(T24),0,T24), SEARCH("-", IF(ISBLANK(T24),0,T24), 1)-1)), IF(ISBLANK(T24),0,T24)), 2, FALSE), 2, FALSE)&amp;" - "&amp;FIXED(FIXED( IF(NOT(ISERROR( SEARCH("-",#REF!))), TRIM(RIGHT(#REF!, SEARCH("-",#REF!, 1)-1)),#REF!), 2, FALSE) - FIXED(IF(NOT(ISERROR(SEARCH("-", IF(ISBLANK(T24),0,T24)))), TRIM(RIGHT(IF(ISBLANK(T24),0,T24), SEARCH("-", IF(ISBLANK(T24),0,T24), 1)-1)), IF(ISBLANK(T24),0,T24)), 2, FALSE), 2, FALSE),FIXED(#REF!-IF(ISBLANK(T24),0,T24), 2, FALSE)),#REF!)</f>
        <v>#REF!</v>
      </c>
      <c r="W24" s="13">
        <f t="shared" si="1"/>
        <v>0</v>
      </c>
      <c r="X24" s="13">
        <f t="shared" si="2"/>
        <v>0</v>
      </c>
      <c r="DS24">
        <v>156</v>
      </c>
      <c r="DT24">
        <v>390</v>
      </c>
      <c r="DV24">
        <v>156</v>
      </c>
      <c r="DW24">
        <v>390</v>
      </c>
    </row>
    <row r="25" spans="1:127" ht="57.75" customHeight="1" x14ac:dyDescent="0.2">
      <c r="A25" s="7"/>
      <c r="B25" s="9" t="s">
        <v>1013</v>
      </c>
      <c r="C25" s="9" t="s">
        <v>1014</v>
      </c>
      <c r="D25" s="9" t="s">
        <v>204</v>
      </c>
      <c r="E25" s="9" t="s">
        <v>205</v>
      </c>
      <c r="F25" s="9" t="s">
        <v>1015</v>
      </c>
      <c r="G25" s="9" t="s">
        <v>1013</v>
      </c>
      <c r="H25" s="9" t="s">
        <v>1014</v>
      </c>
      <c r="I25" s="9" t="s">
        <v>980</v>
      </c>
      <c r="J25" s="9" t="s">
        <v>1016</v>
      </c>
      <c r="K25" s="9" t="s">
        <v>53</v>
      </c>
      <c r="L25" s="9" t="s">
        <v>960</v>
      </c>
      <c r="M25" s="10" t="s">
        <v>26</v>
      </c>
      <c r="N25" s="11"/>
      <c r="O25" s="6"/>
      <c r="P25" s="13">
        <v>950</v>
      </c>
      <c r="Q25" s="14">
        <f t="shared" si="0"/>
        <v>0</v>
      </c>
      <c r="R25" s="14"/>
      <c r="S25" s="14"/>
      <c r="T25" s="15"/>
      <c r="U25" s="16"/>
      <c r="V25" s="13" t="e">
        <f xml:space="preserve"> IF(Q25&gt;-1, IF(OR(NOT(ISERROR( SEARCH("-",#REF!))), NOT(ISERROR(SEARCH("-", IF(ISBLANK(T25),0,T25))))),FIXED(FIXED( IF(NOT(ISERROR( SEARCH("-",#REF!))), TRIM(LEFT(#REF!, SEARCH("-",#REF!, 1)-1)),#REF!), 2, FALSE) - FIXED(IF(NOT(ISERROR(SEARCH("-", IF(ISBLANK(T25),0,T25)))), TRIM(LEFT(IF(ISBLANK(T25),0,T25), SEARCH("-", IF(ISBLANK(T25),0,T25), 1)-1)), IF(ISBLANK(T25),0,T25)), 2, FALSE), 2, FALSE)&amp;" - "&amp;FIXED(FIXED( IF(NOT(ISERROR( SEARCH("-",#REF!))), TRIM(RIGHT(#REF!, SEARCH("-",#REF!, 1)-1)),#REF!), 2, FALSE) - FIXED(IF(NOT(ISERROR(SEARCH("-", IF(ISBLANK(T25),0,T25)))), TRIM(RIGHT(IF(ISBLANK(T25),0,T25), SEARCH("-", IF(ISBLANK(T25),0,T25), 1)-1)), IF(ISBLANK(T25),0,T25)), 2, FALSE), 2, FALSE),FIXED(#REF!-IF(ISBLANK(T25),0,T25), 2, FALSE)),#REF!)</f>
        <v>#REF!</v>
      </c>
      <c r="W25" s="13">
        <f t="shared" si="1"/>
        <v>0</v>
      </c>
      <c r="X25" s="13">
        <f t="shared" si="2"/>
        <v>0</v>
      </c>
      <c r="DS25">
        <v>380</v>
      </c>
      <c r="DT25">
        <v>950</v>
      </c>
      <c r="DV25">
        <v>380</v>
      </c>
      <c r="DW25">
        <v>950</v>
      </c>
    </row>
    <row r="26" spans="1:127" ht="57.75" customHeight="1" x14ac:dyDescent="0.2">
      <c r="A26" s="7"/>
      <c r="B26" s="9" t="s">
        <v>1017</v>
      </c>
      <c r="C26" s="9" t="s">
        <v>1018</v>
      </c>
      <c r="D26" s="9" t="s">
        <v>242</v>
      </c>
      <c r="E26" s="9" t="s">
        <v>243</v>
      </c>
      <c r="F26" s="9" t="s">
        <v>1019</v>
      </c>
      <c r="G26" s="9" t="s">
        <v>1017</v>
      </c>
      <c r="H26" s="9" t="s">
        <v>1018</v>
      </c>
      <c r="I26" s="9" t="s">
        <v>497</v>
      </c>
      <c r="J26" s="9" t="s">
        <v>1020</v>
      </c>
      <c r="K26" s="9" t="s">
        <v>53</v>
      </c>
      <c r="L26" s="9" t="s">
        <v>960</v>
      </c>
      <c r="M26" s="10" t="s">
        <v>26</v>
      </c>
      <c r="N26" s="11"/>
      <c r="O26" s="6"/>
      <c r="P26" s="13">
        <v>390</v>
      </c>
      <c r="Q26" s="14">
        <f t="shared" si="0"/>
        <v>0</v>
      </c>
      <c r="R26" s="14"/>
      <c r="S26" s="14"/>
      <c r="T26" s="15"/>
      <c r="U26" s="16"/>
      <c r="V26" s="13" t="e">
        <f xml:space="preserve"> IF(Q26&gt;-1, IF(OR(NOT(ISERROR( SEARCH("-",#REF!))), NOT(ISERROR(SEARCH("-", IF(ISBLANK(T26),0,T26))))),FIXED(FIXED( IF(NOT(ISERROR( SEARCH("-",#REF!))), TRIM(LEFT(#REF!, SEARCH("-",#REF!, 1)-1)),#REF!), 2, FALSE) - FIXED(IF(NOT(ISERROR(SEARCH("-", IF(ISBLANK(T26),0,T26)))), TRIM(LEFT(IF(ISBLANK(T26),0,T26), SEARCH("-", IF(ISBLANK(T26),0,T26), 1)-1)), IF(ISBLANK(T26),0,T26)), 2, FALSE), 2, FALSE)&amp;" - "&amp;FIXED(FIXED( IF(NOT(ISERROR( SEARCH("-",#REF!))), TRIM(RIGHT(#REF!, SEARCH("-",#REF!, 1)-1)),#REF!), 2, FALSE) - FIXED(IF(NOT(ISERROR(SEARCH("-", IF(ISBLANK(T26),0,T26)))), TRIM(RIGHT(IF(ISBLANK(T26),0,T26), SEARCH("-", IF(ISBLANK(T26),0,T26), 1)-1)), IF(ISBLANK(T26),0,T26)), 2, FALSE), 2, FALSE),FIXED(#REF!-IF(ISBLANK(T26),0,T26), 2, FALSE)),#REF!)</f>
        <v>#REF!</v>
      </c>
      <c r="W26" s="13">
        <f t="shared" si="1"/>
        <v>0</v>
      </c>
      <c r="X26" s="13">
        <f t="shared" si="2"/>
        <v>0</v>
      </c>
      <c r="DS26">
        <v>156</v>
      </c>
      <c r="DT26">
        <v>390</v>
      </c>
      <c r="DV26">
        <v>156</v>
      </c>
      <c r="DW26">
        <v>390</v>
      </c>
    </row>
    <row r="27" spans="1:127" ht="57.75" customHeight="1" x14ac:dyDescent="0.2">
      <c r="A27" s="7"/>
      <c r="B27" s="9" t="s">
        <v>1021</v>
      </c>
      <c r="C27" s="9" t="s">
        <v>1022</v>
      </c>
      <c r="D27" s="9" t="s">
        <v>494</v>
      </c>
      <c r="E27" s="9" t="s">
        <v>495</v>
      </c>
      <c r="F27" s="9" t="s">
        <v>1023</v>
      </c>
      <c r="G27" s="9" t="s">
        <v>1021</v>
      </c>
      <c r="H27" s="9" t="s">
        <v>1022</v>
      </c>
      <c r="I27" s="9" t="s">
        <v>497</v>
      </c>
      <c r="J27" s="9" t="s">
        <v>1024</v>
      </c>
      <c r="K27" s="9" t="s">
        <v>53</v>
      </c>
      <c r="L27" s="9" t="s">
        <v>960</v>
      </c>
      <c r="M27" s="10" t="s">
        <v>26</v>
      </c>
      <c r="N27" s="11"/>
      <c r="O27" s="6"/>
      <c r="P27" s="13">
        <v>700</v>
      </c>
      <c r="Q27" s="14">
        <f t="shared" si="0"/>
        <v>0</v>
      </c>
      <c r="R27" s="14"/>
      <c r="S27" s="14"/>
      <c r="T27" s="15"/>
      <c r="U27" s="16"/>
      <c r="V27" s="13" t="e">
        <f xml:space="preserve"> IF(Q27&gt;-1, IF(OR(NOT(ISERROR( SEARCH("-",#REF!))), NOT(ISERROR(SEARCH("-", IF(ISBLANK(T27),0,T27))))),FIXED(FIXED( IF(NOT(ISERROR( SEARCH("-",#REF!))), TRIM(LEFT(#REF!, SEARCH("-",#REF!, 1)-1)),#REF!), 2, FALSE) - FIXED(IF(NOT(ISERROR(SEARCH("-", IF(ISBLANK(T27),0,T27)))), TRIM(LEFT(IF(ISBLANK(T27),0,T27), SEARCH("-", IF(ISBLANK(T27),0,T27), 1)-1)), IF(ISBLANK(T27),0,T27)), 2, FALSE), 2, FALSE)&amp;" - "&amp;FIXED(FIXED( IF(NOT(ISERROR( SEARCH("-",#REF!))), TRIM(RIGHT(#REF!, SEARCH("-",#REF!, 1)-1)),#REF!), 2, FALSE) - FIXED(IF(NOT(ISERROR(SEARCH("-", IF(ISBLANK(T27),0,T27)))), TRIM(RIGHT(IF(ISBLANK(T27),0,T27), SEARCH("-", IF(ISBLANK(T27),0,T27), 1)-1)), IF(ISBLANK(T27),0,T27)), 2, FALSE), 2, FALSE),FIXED(#REF!-IF(ISBLANK(T27),0,T27), 2, FALSE)),#REF!)</f>
        <v>#REF!</v>
      </c>
      <c r="W27" s="13">
        <f t="shared" si="1"/>
        <v>0</v>
      </c>
      <c r="X27" s="13">
        <f t="shared" si="2"/>
        <v>0</v>
      </c>
      <c r="DS27">
        <v>280</v>
      </c>
      <c r="DT27">
        <v>700</v>
      </c>
      <c r="DV27">
        <v>280</v>
      </c>
      <c r="DW27">
        <v>700</v>
      </c>
    </row>
    <row r="28" spans="1:127" ht="57.75" customHeight="1" x14ac:dyDescent="0.2">
      <c r="A28" s="7"/>
      <c r="B28" s="9" t="s">
        <v>1025</v>
      </c>
      <c r="C28" s="9" t="s">
        <v>1026</v>
      </c>
      <c r="D28" s="9" t="s">
        <v>128</v>
      </c>
      <c r="E28" s="9" t="s">
        <v>129</v>
      </c>
      <c r="F28" s="9" t="s">
        <v>1027</v>
      </c>
      <c r="G28" s="9" t="s">
        <v>1025</v>
      </c>
      <c r="H28" s="9" t="s">
        <v>1026</v>
      </c>
      <c r="I28" s="9" t="s">
        <v>497</v>
      </c>
      <c r="J28" s="9" t="s">
        <v>1028</v>
      </c>
      <c r="K28" s="9" t="s">
        <v>53</v>
      </c>
      <c r="L28" s="9" t="s">
        <v>960</v>
      </c>
      <c r="M28" s="10" t="s">
        <v>26</v>
      </c>
      <c r="N28" s="11"/>
      <c r="O28" s="6"/>
      <c r="P28" s="13">
        <v>320</v>
      </c>
      <c r="Q28" s="14">
        <f t="shared" si="0"/>
        <v>0</v>
      </c>
      <c r="R28" s="14"/>
      <c r="S28" s="14"/>
      <c r="T28" s="15"/>
      <c r="U28" s="16"/>
      <c r="V28" s="13" t="e">
        <f xml:space="preserve"> IF(Q28&gt;-1, IF(OR(NOT(ISERROR( SEARCH("-",#REF!))), NOT(ISERROR(SEARCH("-", IF(ISBLANK(T28),0,T28))))),FIXED(FIXED( IF(NOT(ISERROR( SEARCH("-",#REF!))), TRIM(LEFT(#REF!, SEARCH("-",#REF!, 1)-1)),#REF!), 2, FALSE) - FIXED(IF(NOT(ISERROR(SEARCH("-", IF(ISBLANK(T28),0,T28)))), TRIM(LEFT(IF(ISBLANK(T28),0,T28), SEARCH("-", IF(ISBLANK(T28),0,T28), 1)-1)), IF(ISBLANK(T28),0,T28)), 2, FALSE), 2, FALSE)&amp;" - "&amp;FIXED(FIXED( IF(NOT(ISERROR( SEARCH("-",#REF!))), TRIM(RIGHT(#REF!, SEARCH("-",#REF!, 1)-1)),#REF!), 2, FALSE) - FIXED(IF(NOT(ISERROR(SEARCH("-", IF(ISBLANK(T28),0,T28)))), TRIM(RIGHT(IF(ISBLANK(T28),0,T28), SEARCH("-", IF(ISBLANK(T28),0,T28), 1)-1)), IF(ISBLANK(T28),0,T28)), 2, FALSE), 2, FALSE),FIXED(#REF!-IF(ISBLANK(T28),0,T28), 2, FALSE)),#REF!)</f>
        <v>#REF!</v>
      </c>
      <c r="W28" s="13">
        <f t="shared" si="1"/>
        <v>0</v>
      </c>
      <c r="X28" s="13">
        <f t="shared" si="2"/>
        <v>0</v>
      </c>
      <c r="DS28">
        <v>128</v>
      </c>
      <c r="DT28">
        <v>320</v>
      </c>
      <c r="DV28">
        <v>128</v>
      </c>
      <c r="DW28">
        <v>320</v>
      </c>
    </row>
    <row r="29" spans="1:127" ht="57.75" customHeight="1" x14ac:dyDescent="0.2">
      <c r="A29" s="7"/>
      <c r="B29" s="9" t="s">
        <v>1029</v>
      </c>
      <c r="C29" s="9" t="s">
        <v>1030</v>
      </c>
      <c r="D29" s="9" t="s">
        <v>55</v>
      </c>
      <c r="E29" s="9" t="s">
        <v>56</v>
      </c>
      <c r="F29" s="9" t="s">
        <v>1031</v>
      </c>
      <c r="G29" s="9" t="s">
        <v>1029</v>
      </c>
      <c r="H29" s="9" t="s">
        <v>1030</v>
      </c>
      <c r="I29" s="9" t="s">
        <v>497</v>
      </c>
      <c r="J29" s="9" t="s">
        <v>1032</v>
      </c>
      <c r="K29" s="9" t="s">
        <v>53</v>
      </c>
      <c r="L29" s="9" t="s">
        <v>960</v>
      </c>
      <c r="M29" s="10" t="s">
        <v>26</v>
      </c>
      <c r="N29" s="11"/>
      <c r="O29" s="6"/>
      <c r="P29" s="13">
        <v>550</v>
      </c>
      <c r="Q29" s="14">
        <f t="shared" si="0"/>
        <v>0</v>
      </c>
      <c r="R29" s="14"/>
      <c r="S29" s="14"/>
      <c r="T29" s="15"/>
      <c r="U29" s="16"/>
      <c r="V29" s="13" t="e">
        <f xml:space="preserve"> IF(Q29&gt;-1, IF(OR(NOT(ISERROR( SEARCH("-",#REF!))), NOT(ISERROR(SEARCH("-", IF(ISBLANK(T29),0,T29))))),FIXED(FIXED( IF(NOT(ISERROR( SEARCH("-",#REF!))), TRIM(LEFT(#REF!, SEARCH("-",#REF!, 1)-1)),#REF!), 2, FALSE) - FIXED(IF(NOT(ISERROR(SEARCH("-", IF(ISBLANK(T29),0,T29)))), TRIM(LEFT(IF(ISBLANK(T29),0,T29), SEARCH("-", IF(ISBLANK(T29),0,T29), 1)-1)), IF(ISBLANK(T29),0,T29)), 2, FALSE), 2, FALSE)&amp;" - "&amp;FIXED(FIXED( IF(NOT(ISERROR( SEARCH("-",#REF!))), TRIM(RIGHT(#REF!, SEARCH("-",#REF!, 1)-1)),#REF!), 2, FALSE) - FIXED(IF(NOT(ISERROR(SEARCH("-", IF(ISBLANK(T29),0,T29)))), TRIM(RIGHT(IF(ISBLANK(T29),0,T29), SEARCH("-", IF(ISBLANK(T29),0,T29), 1)-1)), IF(ISBLANK(T29),0,T29)), 2, FALSE), 2, FALSE),FIXED(#REF!-IF(ISBLANK(T29),0,T29), 2, FALSE)),#REF!)</f>
        <v>#REF!</v>
      </c>
      <c r="W29" s="13">
        <f t="shared" si="1"/>
        <v>0</v>
      </c>
      <c r="X29" s="13">
        <f t="shared" si="2"/>
        <v>0</v>
      </c>
      <c r="DS29">
        <v>220</v>
      </c>
      <c r="DT29">
        <v>550</v>
      </c>
      <c r="DV29">
        <v>220</v>
      </c>
      <c r="DW29">
        <v>550</v>
      </c>
    </row>
    <row r="30" spans="1:127" ht="57.75" customHeight="1" x14ac:dyDescent="0.2">
      <c r="A30" s="7"/>
      <c r="B30" s="9" t="s">
        <v>1029</v>
      </c>
      <c r="C30" s="9" t="s">
        <v>1030</v>
      </c>
      <c r="D30" s="9" t="s">
        <v>48</v>
      </c>
      <c r="E30" s="9" t="s">
        <v>49</v>
      </c>
      <c r="F30" s="9" t="s">
        <v>1033</v>
      </c>
      <c r="G30" s="9" t="s">
        <v>1029</v>
      </c>
      <c r="H30" s="9" t="s">
        <v>1030</v>
      </c>
      <c r="I30" s="9" t="s">
        <v>497</v>
      </c>
      <c r="J30" s="9" t="s">
        <v>1032</v>
      </c>
      <c r="K30" s="9" t="s">
        <v>53</v>
      </c>
      <c r="L30" s="9" t="s">
        <v>960</v>
      </c>
      <c r="M30" s="10" t="s">
        <v>26</v>
      </c>
      <c r="N30" s="11"/>
      <c r="O30" s="6"/>
      <c r="P30" s="13">
        <v>550</v>
      </c>
      <c r="Q30" s="14">
        <f t="shared" si="0"/>
        <v>0</v>
      </c>
      <c r="R30" s="14"/>
      <c r="S30" s="14"/>
      <c r="T30" s="15"/>
      <c r="U30" s="16"/>
      <c r="V30" s="13" t="e">
        <f xml:space="preserve"> IF(Q30&gt;-1, IF(OR(NOT(ISERROR( SEARCH("-",#REF!))), NOT(ISERROR(SEARCH("-", IF(ISBLANK(T30),0,T30))))),FIXED(FIXED( IF(NOT(ISERROR( SEARCH("-",#REF!))), TRIM(LEFT(#REF!, SEARCH("-",#REF!, 1)-1)),#REF!), 2, FALSE) - FIXED(IF(NOT(ISERROR(SEARCH("-", IF(ISBLANK(T30),0,T30)))), TRIM(LEFT(IF(ISBLANK(T30),0,T30), SEARCH("-", IF(ISBLANK(T30),0,T30), 1)-1)), IF(ISBLANK(T30),0,T30)), 2, FALSE), 2, FALSE)&amp;" - "&amp;FIXED(FIXED( IF(NOT(ISERROR( SEARCH("-",#REF!))), TRIM(RIGHT(#REF!, SEARCH("-",#REF!, 1)-1)),#REF!), 2, FALSE) - FIXED(IF(NOT(ISERROR(SEARCH("-", IF(ISBLANK(T30),0,T30)))), TRIM(RIGHT(IF(ISBLANK(T30),0,T30), SEARCH("-", IF(ISBLANK(T30),0,T30), 1)-1)), IF(ISBLANK(T30),0,T30)), 2, FALSE), 2, FALSE),FIXED(#REF!-IF(ISBLANK(T30),0,T30), 2, FALSE)),#REF!)</f>
        <v>#REF!</v>
      </c>
      <c r="W30" s="13">
        <f t="shared" si="1"/>
        <v>0</v>
      </c>
      <c r="X30" s="13">
        <f t="shared" si="2"/>
        <v>0</v>
      </c>
      <c r="DS30">
        <v>220</v>
      </c>
      <c r="DT30">
        <v>550</v>
      </c>
      <c r="DV30">
        <v>220</v>
      </c>
      <c r="DW30">
        <v>550</v>
      </c>
    </row>
    <row r="31" spans="1:127" ht="57.75" customHeight="1" x14ac:dyDescent="0.2">
      <c r="A31" s="7"/>
      <c r="B31" s="9" t="s">
        <v>1029</v>
      </c>
      <c r="C31" s="9" t="s">
        <v>1030</v>
      </c>
      <c r="D31" s="9" t="s">
        <v>494</v>
      </c>
      <c r="E31" s="9" t="s">
        <v>495</v>
      </c>
      <c r="F31" s="9" t="s">
        <v>1034</v>
      </c>
      <c r="G31" s="9" t="s">
        <v>1029</v>
      </c>
      <c r="H31" s="9" t="s">
        <v>1030</v>
      </c>
      <c r="I31" s="9" t="s">
        <v>497</v>
      </c>
      <c r="J31" s="9" t="s">
        <v>1032</v>
      </c>
      <c r="K31" s="9" t="s">
        <v>53</v>
      </c>
      <c r="L31" s="9" t="s">
        <v>960</v>
      </c>
      <c r="M31" s="10" t="s">
        <v>26</v>
      </c>
      <c r="N31" s="11"/>
      <c r="O31" s="6"/>
      <c r="P31" s="13">
        <v>550</v>
      </c>
      <c r="Q31" s="14">
        <f t="shared" si="0"/>
        <v>0</v>
      </c>
      <c r="R31" s="14"/>
      <c r="S31" s="14"/>
      <c r="T31" s="15"/>
      <c r="U31" s="16"/>
      <c r="V31" s="13" t="e">
        <f xml:space="preserve"> IF(Q31&gt;-1, IF(OR(NOT(ISERROR( SEARCH("-",#REF!))), NOT(ISERROR(SEARCH("-", IF(ISBLANK(T31),0,T31))))),FIXED(FIXED( IF(NOT(ISERROR( SEARCH("-",#REF!))), TRIM(LEFT(#REF!, SEARCH("-",#REF!, 1)-1)),#REF!), 2, FALSE) - FIXED(IF(NOT(ISERROR(SEARCH("-", IF(ISBLANK(T31),0,T31)))), TRIM(LEFT(IF(ISBLANK(T31),0,T31), SEARCH("-", IF(ISBLANK(T31),0,T31), 1)-1)), IF(ISBLANK(T31),0,T31)), 2, FALSE), 2, FALSE)&amp;" - "&amp;FIXED(FIXED( IF(NOT(ISERROR( SEARCH("-",#REF!))), TRIM(RIGHT(#REF!, SEARCH("-",#REF!, 1)-1)),#REF!), 2, FALSE) - FIXED(IF(NOT(ISERROR(SEARCH("-", IF(ISBLANK(T31),0,T31)))), TRIM(RIGHT(IF(ISBLANK(T31),0,T31), SEARCH("-", IF(ISBLANK(T31),0,T31), 1)-1)), IF(ISBLANK(T31),0,T31)), 2, FALSE), 2, FALSE),FIXED(#REF!-IF(ISBLANK(T31),0,T31), 2, FALSE)),#REF!)</f>
        <v>#REF!</v>
      </c>
      <c r="W31" s="13">
        <f t="shared" si="1"/>
        <v>0</v>
      </c>
      <c r="X31" s="13">
        <f t="shared" si="2"/>
        <v>0</v>
      </c>
      <c r="DS31">
        <v>220</v>
      </c>
      <c r="DT31">
        <v>550</v>
      </c>
      <c r="DV31">
        <v>220</v>
      </c>
      <c r="DW31">
        <v>550</v>
      </c>
    </row>
    <row r="32" spans="1:127" ht="57.75" customHeight="1" x14ac:dyDescent="0.2">
      <c r="A32" s="7"/>
      <c r="B32" s="9" t="s">
        <v>1035</v>
      </c>
      <c r="C32" s="9" t="s">
        <v>1036</v>
      </c>
      <c r="D32" s="9" t="s">
        <v>585</v>
      </c>
      <c r="E32" s="9" t="s">
        <v>586</v>
      </c>
      <c r="F32" s="9" t="s">
        <v>1037</v>
      </c>
      <c r="G32" s="9" t="s">
        <v>1035</v>
      </c>
      <c r="H32" s="9" t="s">
        <v>1036</v>
      </c>
      <c r="I32" s="9" t="s">
        <v>497</v>
      </c>
      <c r="J32" s="9" t="s">
        <v>988</v>
      </c>
      <c r="K32" s="9" t="s">
        <v>53</v>
      </c>
      <c r="L32" s="9" t="s">
        <v>960</v>
      </c>
      <c r="M32" s="10" t="s">
        <v>26</v>
      </c>
      <c r="N32" s="11"/>
      <c r="O32" s="6"/>
      <c r="P32" s="13">
        <v>320</v>
      </c>
      <c r="Q32" s="14">
        <f t="shared" si="0"/>
        <v>0</v>
      </c>
      <c r="R32" s="14"/>
      <c r="S32" s="14"/>
      <c r="T32" s="15"/>
      <c r="U32" s="16"/>
      <c r="V32" s="13" t="e">
        <f xml:space="preserve"> IF(Q32&gt;-1, IF(OR(NOT(ISERROR( SEARCH("-",#REF!))), NOT(ISERROR(SEARCH("-", IF(ISBLANK(T32),0,T32))))),FIXED(FIXED( IF(NOT(ISERROR( SEARCH("-",#REF!))), TRIM(LEFT(#REF!, SEARCH("-",#REF!, 1)-1)),#REF!), 2, FALSE) - FIXED(IF(NOT(ISERROR(SEARCH("-", IF(ISBLANK(T32),0,T32)))), TRIM(LEFT(IF(ISBLANK(T32),0,T32), SEARCH("-", IF(ISBLANK(T32),0,T32), 1)-1)), IF(ISBLANK(T32),0,T32)), 2, FALSE), 2, FALSE)&amp;" - "&amp;FIXED(FIXED( IF(NOT(ISERROR( SEARCH("-",#REF!))), TRIM(RIGHT(#REF!, SEARCH("-",#REF!, 1)-1)),#REF!), 2, FALSE) - FIXED(IF(NOT(ISERROR(SEARCH("-", IF(ISBLANK(T32),0,T32)))), TRIM(RIGHT(IF(ISBLANK(T32),0,T32), SEARCH("-", IF(ISBLANK(T32),0,T32), 1)-1)), IF(ISBLANK(T32),0,T32)), 2, FALSE), 2, FALSE),FIXED(#REF!-IF(ISBLANK(T32),0,T32), 2, FALSE)),#REF!)</f>
        <v>#REF!</v>
      </c>
      <c r="W32" s="13">
        <f t="shared" si="1"/>
        <v>0</v>
      </c>
      <c r="X32" s="13">
        <f t="shared" si="2"/>
        <v>0</v>
      </c>
      <c r="DS32">
        <v>128</v>
      </c>
      <c r="DT32">
        <v>320</v>
      </c>
      <c r="DV32">
        <v>128</v>
      </c>
      <c r="DW32">
        <v>320</v>
      </c>
    </row>
    <row r="33" spans="1:127" ht="57.75" customHeight="1" x14ac:dyDescent="0.2">
      <c r="A33" s="7"/>
      <c r="B33" s="9" t="s">
        <v>1035</v>
      </c>
      <c r="C33" s="9" t="s">
        <v>1036</v>
      </c>
      <c r="D33" s="9" t="s">
        <v>525</v>
      </c>
      <c r="E33" s="9" t="s">
        <v>526</v>
      </c>
      <c r="F33" s="9" t="s">
        <v>1038</v>
      </c>
      <c r="G33" s="9" t="s">
        <v>1035</v>
      </c>
      <c r="H33" s="9" t="s">
        <v>1036</v>
      </c>
      <c r="I33" s="9" t="s">
        <v>497</v>
      </c>
      <c r="J33" s="9" t="s">
        <v>988</v>
      </c>
      <c r="K33" s="9" t="s">
        <v>53</v>
      </c>
      <c r="L33" s="9" t="s">
        <v>960</v>
      </c>
      <c r="M33" s="10" t="s">
        <v>26</v>
      </c>
      <c r="N33" s="11"/>
      <c r="O33" s="6"/>
      <c r="P33" s="13">
        <v>320</v>
      </c>
      <c r="Q33" s="14">
        <f t="shared" si="0"/>
        <v>0</v>
      </c>
      <c r="R33" s="14"/>
      <c r="S33" s="14"/>
      <c r="T33" s="15"/>
      <c r="U33" s="16"/>
      <c r="V33" s="13" t="e">
        <f xml:space="preserve"> IF(Q33&gt;-1, IF(OR(NOT(ISERROR( SEARCH("-",#REF!))), NOT(ISERROR(SEARCH("-", IF(ISBLANK(T33),0,T33))))),FIXED(FIXED( IF(NOT(ISERROR( SEARCH("-",#REF!))), TRIM(LEFT(#REF!, SEARCH("-",#REF!, 1)-1)),#REF!), 2, FALSE) - FIXED(IF(NOT(ISERROR(SEARCH("-", IF(ISBLANK(T33),0,T33)))), TRIM(LEFT(IF(ISBLANK(T33),0,T33), SEARCH("-", IF(ISBLANK(T33),0,T33), 1)-1)), IF(ISBLANK(T33),0,T33)), 2, FALSE), 2, FALSE)&amp;" - "&amp;FIXED(FIXED( IF(NOT(ISERROR( SEARCH("-",#REF!))), TRIM(RIGHT(#REF!, SEARCH("-",#REF!, 1)-1)),#REF!), 2, FALSE) - FIXED(IF(NOT(ISERROR(SEARCH("-", IF(ISBLANK(T33),0,T33)))), TRIM(RIGHT(IF(ISBLANK(T33),0,T33), SEARCH("-", IF(ISBLANK(T33),0,T33), 1)-1)), IF(ISBLANK(T33),0,T33)), 2, FALSE), 2, FALSE),FIXED(#REF!-IF(ISBLANK(T33),0,T33), 2, FALSE)),#REF!)</f>
        <v>#REF!</v>
      </c>
      <c r="W33" s="13">
        <f t="shared" si="1"/>
        <v>0</v>
      </c>
      <c r="X33" s="13">
        <f t="shared" si="2"/>
        <v>0</v>
      </c>
      <c r="DS33">
        <v>128</v>
      </c>
      <c r="DT33">
        <v>320</v>
      </c>
      <c r="DV33">
        <v>128</v>
      </c>
      <c r="DW33">
        <v>320</v>
      </c>
    </row>
    <row r="34" spans="1:127" ht="57.75" customHeight="1" x14ac:dyDescent="0.2">
      <c r="A34" s="7"/>
      <c r="B34" s="9" t="s">
        <v>1039</v>
      </c>
      <c r="C34" s="9" t="s">
        <v>1040</v>
      </c>
      <c r="D34" s="9" t="s">
        <v>554</v>
      </c>
      <c r="E34" s="9" t="s">
        <v>555</v>
      </c>
      <c r="F34" s="9" t="s">
        <v>1041</v>
      </c>
      <c r="G34" s="9" t="s">
        <v>1039</v>
      </c>
      <c r="H34" s="9" t="s">
        <v>1040</v>
      </c>
      <c r="I34" s="9" t="s">
        <v>497</v>
      </c>
      <c r="J34" s="9" t="s">
        <v>835</v>
      </c>
      <c r="K34" s="9" t="s">
        <v>53</v>
      </c>
      <c r="L34" s="9" t="s">
        <v>960</v>
      </c>
      <c r="M34" s="10" t="s">
        <v>26</v>
      </c>
      <c r="N34" s="11"/>
      <c r="O34" s="6"/>
      <c r="P34" s="13">
        <v>390</v>
      </c>
      <c r="Q34" s="14">
        <f t="shared" si="0"/>
        <v>0</v>
      </c>
      <c r="R34" s="14"/>
      <c r="S34" s="14"/>
      <c r="T34" s="15"/>
      <c r="U34" s="16"/>
      <c r="V34" s="13" t="e">
        <f xml:space="preserve"> IF(Q34&gt;-1, IF(OR(NOT(ISERROR( SEARCH("-",#REF!))), NOT(ISERROR(SEARCH("-", IF(ISBLANK(T34),0,T34))))),FIXED(FIXED( IF(NOT(ISERROR( SEARCH("-",#REF!))), TRIM(LEFT(#REF!, SEARCH("-",#REF!, 1)-1)),#REF!), 2, FALSE) - FIXED(IF(NOT(ISERROR(SEARCH("-", IF(ISBLANK(T34),0,T34)))), TRIM(LEFT(IF(ISBLANK(T34),0,T34), SEARCH("-", IF(ISBLANK(T34),0,T34), 1)-1)), IF(ISBLANK(T34),0,T34)), 2, FALSE), 2, FALSE)&amp;" - "&amp;FIXED(FIXED( IF(NOT(ISERROR( SEARCH("-",#REF!))), TRIM(RIGHT(#REF!, SEARCH("-",#REF!, 1)-1)),#REF!), 2, FALSE) - FIXED(IF(NOT(ISERROR(SEARCH("-", IF(ISBLANK(T34),0,T34)))), TRIM(RIGHT(IF(ISBLANK(T34),0,T34), SEARCH("-", IF(ISBLANK(T34),0,T34), 1)-1)), IF(ISBLANK(T34),0,T34)), 2, FALSE), 2, FALSE),FIXED(#REF!-IF(ISBLANK(T34),0,T34), 2, FALSE)),#REF!)</f>
        <v>#REF!</v>
      </c>
      <c r="W34" s="13">
        <f t="shared" si="1"/>
        <v>0</v>
      </c>
      <c r="X34" s="13">
        <f t="shared" si="2"/>
        <v>0</v>
      </c>
      <c r="DS34">
        <v>156</v>
      </c>
      <c r="DT34">
        <v>390</v>
      </c>
      <c r="DV34">
        <v>156</v>
      </c>
      <c r="DW34">
        <v>390</v>
      </c>
    </row>
    <row r="35" spans="1:127" ht="57.75" customHeight="1" x14ac:dyDescent="0.2">
      <c r="A35" s="7"/>
      <c r="B35" s="9" t="s">
        <v>1039</v>
      </c>
      <c r="C35" s="9" t="s">
        <v>1040</v>
      </c>
      <c r="D35" s="9" t="s">
        <v>836</v>
      </c>
      <c r="E35" s="9" t="s">
        <v>837</v>
      </c>
      <c r="F35" s="9" t="s">
        <v>1042</v>
      </c>
      <c r="G35" s="9" t="s">
        <v>1039</v>
      </c>
      <c r="H35" s="9" t="s">
        <v>1040</v>
      </c>
      <c r="I35" s="9" t="s">
        <v>497</v>
      </c>
      <c r="J35" s="9" t="s">
        <v>835</v>
      </c>
      <c r="K35" s="9" t="s">
        <v>53</v>
      </c>
      <c r="L35" s="9" t="s">
        <v>960</v>
      </c>
      <c r="M35" s="10" t="s">
        <v>26</v>
      </c>
      <c r="N35" s="11"/>
      <c r="O35" s="6"/>
      <c r="P35" s="13">
        <v>390</v>
      </c>
      <c r="Q35" s="14">
        <f t="shared" si="0"/>
        <v>0</v>
      </c>
      <c r="R35" s="14"/>
      <c r="S35" s="14"/>
      <c r="T35" s="15"/>
      <c r="U35" s="16"/>
      <c r="V35" s="13" t="e">
        <f xml:space="preserve"> IF(Q35&gt;-1, IF(OR(NOT(ISERROR( SEARCH("-",#REF!))), NOT(ISERROR(SEARCH("-", IF(ISBLANK(T35),0,T35))))),FIXED(FIXED( IF(NOT(ISERROR( SEARCH("-",#REF!))), TRIM(LEFT(#REF!, SEARCH("-",#REF!, 1)-1)),#REF!), 2, FALSE) - FIXED(IF(NOT(ISERROR(SEARCH("-", IF(ISBLANK(T35),0,T35)))), TRIM(LEFT(IF(ISBLANK(T35),0,T35), SEARCH("-", IF(ISBLANK(T35),0,T35), 1)-1)), IF(ISBLANK(T35),0,T35)), 2, FALSE), 2, FALSE)&amp;" - "&amp;FIXED(FIXED( IF(NOT(ISERROR( SEARCH("-",#REF!))), TRIM(RIGHT(#REF!, SEARCH("-",#REF!, 1)-1)),#REF!), 2, FALSE) - FIXED(IF(NOT(ISERROR(SEARCH("-", IF(ISBLANK(T35),0,T35)))), TRIM(RIGHT(IF(ISBLANK(T35),0,T35), SEARCH("-", IF(ISBLANK(T35),0,T35), 1)-1)), IF(ISBLANK(T35),0,T35)), 2, FALSE), 2, FALSE),FIXED(#REF!-IF(ISBLANK(T35),0,T35), 2, FALSE)),#REF!)</f>
        <v>#REF!</v>
      </c>
      <c r="W35" s="13">
        <f t="shared" si="1"/>
        <v>0</v>
      </c>
      <c r="X35" s="13">
        <f t="shared" si="2"/>
        <v>0</v>
      </c>
      <c r="DS35">
        <v>156</v>
      </c>
      <c r="DT35">
        <v>390</v>
      </c>
      <c r="DV35">
        <v>156</v>
      </c>
      <c r="DW35">
        <v>390</v>
      </c>
    </row>
    <row r="36" spans="1:127" ht="57.75" customHeight="1" x14ac:dyDescent="0.2">
      <c r="A36" s="7"/>
      <c r="B36" s="9" t="s">
        <v>1039</v>
      </c>
      <c r="C36" s="9" t="s">
        <v>1040</v>
      </c>
      <c r="D36" s="9" t="s">
        <v>839</v>
      </c>
      <c r="E36" s="9" t="s">
        <v>840</v>
      </c>
      <c r="F36" s="9" t="s">
        <v>1043</v>
      </c>
      <c r="G36" s="9" t="s">
        <v>1039</v>
      </c>
      <c r="H36" s="9" t="s">
        <v>1040</v>
      </c>
      <c r="I36" s="9" t="s">
        <v>497</v>
      </c>
      <c r="J36" s="9" t="s">
        <v>835</v>
      </c>
      <c r="K36" s="9" t="s">
        <v>53</v>
      </c>
      <c r="L36" s="9" t="s">
        <v>960</v>
      </c>
      <c r="M36" s="10" t="s">
        <v>26</v>
      </c>
      <c r="N36" s="11"/>
      <c r="O36" s="6"/>
      <c r="P36" s="13">
        <v>390</v>
      </c>
      <c r="Q36" s="14">
        <f t="shared" si="0"/>
        <v>0</v>
      </c>
      <c r="R36" s="14"/>
      <c r="S36" s="14"/>
      <c r="T36" s="15"/>
      <c r="U36" s="16"/>
      <c r="V36" s="13" t="e">
        <f xml:space="preserve"> IF(Q36&gt;-1, IF(OR(NOT(ISERROR( SEARCH("-",#REF!))), NOT(ISERROR(SEARCH("-", IF(ISBLANK(T36),0,T36))))),FIXED(FIXED( IF(NOT(ISERROR( SEARCH("-",#REF!))), TRIM(LEFT(#REF!, SEARCH("-",#REF!, 1)-1)),#REF!), 2, FALSE) - FIXED(IF(NOT(ISERROR(SEARCH("-", IF(ISBLANK(T36),0,T36)))), TRIM(LEFT(IF(ISBLANK(T36),0,T36), SEARCH("-", IF(ISBLANK(T36),0,T36), 1)-1)), IF(ISBLANK(T36),0,T36)), 2, FALSE), 2, FALSE)&amp;" - "&amp;FIXED(FIXED( IF(NOT(ISERROR( SEARCH("-",#REF!))), TRIM(RIGHT(#REF!, SEARCH("-",#REF!, 1)-1)),#REF!), 2, FALSE) - FIXED(IF(NOT(ISERROR(SEARCH("-", IF(ISBLANK(T36),0,T36)))), TRIM(RIGHT(IF(ISBLANK(T36),0,T36), SEARCH("-", IF(ISBLANK(T36),0,T36), 1)-1)), IF(ISBLANK(T36),0,T36)), 2, FALSE), 2, FALSE),FIXED(#REF!-IF(ISBLANK(T36),0,T36), 2, FALSE)),#REF!)</f>
        <v>#REF!</v>
      </c>
      <c r="W36" s="13">
        <f t="shared" si="1"/>
        <v>0</v>
      </c>
      <c r="X36" s="13">
        <f t="shared" si="2"/>
        <v>0</v>
      </c>
      <c r="DS36">
        <v>156</v>
      </c>
      <c r="DT36">
        <v>390</v>
      </c>
      <c r="DV36">
        <v>156</v>
      </c>
      <c r="DW36">
        <v>390</v>
      </c>
    </row>
    <row r="37" spans="1:127" ht="57.75" customHeight="1" x14ac:dyDescent="0.2">
      <c r="A37" s="7"/>
      <c r="B37" s="9" t="s">
        <v>1044</v>
      </c>
      <c r="C37" s="9" t="s">
        <v>1045</v>
      </c>
      <c r="D37" s="9" t="s">
        <v>60</v>
      </c>
      <c r="E37" s="9" t="s">
        <v>61</v>
      </c>
      <c r="F37" s="9" t="s">
        <v>1046</v>
      </c>
      <c r="G37" s="9" t="s">
        <v>1044</v>
      </c>
      <c r="H37" s="9" t="s">
        <v>1045</v>
      </c>
      <c r="I37" s="9" t="s">
        <v>497</v>
      </c>
      <c r="J37" s="9" t="s">
        <v>988</v>
      </c>
      <c r="K37" s="9" t="s">
        <v>53</v>
      </c>
      <c r="L37" s="9" t="s">
        <v>960</v>
      </c>
      <c r="M37" s="10" t="s">
        <v>26</v>
      </c>
      <c r="N37" s="11"/>
      <c r="O37" s="6"/>
      <c r="P37" s="13">
        <v>320</v>
      </c>
      <c r="Q37" s="14">
        <f t="shared" si="0"/>
        <v>0</v>
      </c>
      <c r="R37" s="14"/>
      <c r="S37" s="14"/>
      <c r="T37" s="15"/>
      <c r="U37" s="16"/>
      <c r="V37" s="13" t="e">
        <f xml:space="preserve"> IF(Q37&gt;-1, IF(OR(NOT(ISERROR( SEARCH("-",#REF!))), NOT(ISERROR(SEARCH("-", IF(ISBLANK(T37),0,T37))))),FIXED(FIXED( IF(NOT(ISERROR( SEARCH("-",#REF!))), TRIM(LEFT(#REF!, SEARCH("-",#REF!, 1)-1)),#REF!), 2, FALSE) - FIXED(IF(NOT(ISERROR(SEARCH("-", IF(ISBLANK(T37),0,T37)))), TRIM(LEFT(IF(ISBLANK(T37),0,T37), SEARCH("-", IF(ISBLANK(T37),0,T37), 1)-1)), IF(ISBLANK(T37),0,T37)), 2, FALSE), 2, FALSE)&amp;" - "&amp;FIXED(FIXED( IF(NOT(ISERROR( SEARCH("-",#REF!))), TRIM(RIGHT(#REF!, SEARCH("-",#REF!, 1)-1)),#REF!), 2, FALSE) - FIXED(IF(NOT(ISERROR(SEARCH("-", IF(ISBLANK(T37),0,T37)))), TRIM(RIGHT(IF(ISBLANK(T37),0,T37), SEARCH("-", IF(ISBLANK(T37),0,T37), 1)-1)), IF(ISBLANK(T37),0,T37)), 2, FALSE), 2, FALSE),FIXED(#REF!-IF(ISBLANK(T37),0,T37), 2, FALSE)),#REF!)</f>
        <v>#REF!</v>
      </c>
      <c r="W37" s="13">
        <f t="shared" si="1"/>
        <v>0</v>
      </c>
      <c r="X37" s="13">
        <f t="shared" si="2"/>
        <v>0</v>
      </c>
      <c r="DS37">
        <v>128</v>
      </c>
      <c r="DT37">
        <v>320</v>
      </c>
      <c r="DV37">
        <v>128</v>
      </c>
      <c r="DW37">
        <v>320</v>
      </c>
    </row>
    <row r="38" spans="1:127" ht="57.75" customHeight="1" x14ac:dyDescent="0.2">
      <c r="A38" s="8"/>
      <c r="B38" s="18" t="s">
        <v>1044</v>
      </c>
      <c r="C38" s="18" t="s">
        <v>1045</v>
      </c>
      <c r="D38" s="18" t="s">
        <v>242</v>
      </c>
      <c r="E38" s="18" t="s">
        <v>243</v>
      </c>
      <c r="F38" s="18" t="s">
        <v>1047</v>
      </c>
      <c r="G38" s="18" t="s">
        <v>1044</v>
      </c>
      <c r="H38" s="18" t="s">
        <v>1045</v>
      </c>
      <c r="I38" s="18" t="s">
        <v>497</v>
      </c>
      <c r="J38" s="18" t="s">
        <v>988</v>
      </c>
      <c r="K38" s="18" t="s">
        <v>53</v>
      </c>
      <c r="L38" s="18" t="s">
        <v>960</v>
      </c>
      <c r="M38" s="19" t="s">
        <v>26</v>
      </c>
      <c r="N38" s="20"/>
      <c r="O38" s="21"/>
      <c r="P38" s="23">
        <v>320</v>
      </c>
      <c r="Q38" s="24">
        <f t="shared" si="0"/>
        <v>0</v>
      </c>
      <c r="R38" s="24"/>
      <c r="S38" s="24"/>
      <c r="T38" s="25"/>
      <c r="U38" s="26"/>
      <c r="V38" s="23" t="e">
        <f xml:space="preserve"> IF(Q38&gt;-1, IF(OR(NOT(ISERROR( SEARCH("-",#REF!))), NOT(ISERROR(SEARCH("-", IF(ISBLANK(T38),0,T38))))),FIXED(FIXED( IF(NOT(ISERROR( SEARCH("-",#REF!))), TRIM(LEFT(#REF!, SEARCH("-",#REF!, 1)-1)),#REF!), 2, FALSE) - FIXED(IF(NOT(ISERROR(SEARCH("-", IF(ISBLANK(T38),0,T38)))), TRIM(LEFT(IF(ISBLANK(T38),0,T38), SEARCH("-", IF(ISBLANK(T38),0,T38), 1)-1)), IF(ISBLANK(T38),0,T38)), 2, FALSE), 2, FALSE)&amp;" - "&amp;FIXED(FIXED( IF(NOT(ISERROR( SEARCH("-",#REF!))), TRIM(RIGHT(#REF!, SEARCH("-",#REF!, 1)-1)),#REF!), 2, FALSE) - FIXED(IF(NOT(ISERROR(SEARCH("-", IF(ISBLANK(T38),0,T38)))), TRIM(RIGHT(IF(ISBLANK(T38),0,T38), SEARCH("-", IF(ISBLANK(T38),0,T38), 1)-1)), IF(ISBLANK(T38),0,T38)), 2, FALSE), 2, FALSE),FIXED(#REF!-IF(ISBLANK(T38),0,T38), 2, FALSE)),#REF!)</f>
        <v>#REF!</v>
      </c>
      <c r="W38" s="23">
        <f t="shared" si="1"/>
        <v>0</v>
      </c>
      <c r="X38" s="23">
        <f t="shared" si="2"/>
        <v>0</v>
      </c>
      <c r="DS38">
        <v>128</v>
      </c>
      <c r="DT38">
        <v>320</v>
      </c>
      <c r="DV38">
        <v>128</v>
      </c>
      <c r="DW38">
        <v>320</v>
      </c>
    </row>
    <row r="39" spans="1:127" ht="19" x14ac:dyDescent="0.25">
      <c r="A39" s="27" t="s">
        <v>490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/>
      <c r="O39" s="29"/>
      <c r="P39" s="30"/>
      <c r="Q39" s="29">
        <f>SUM(Q8:Q38)</f>
        <v>0</v>
      </c>
      <c r="R39" s="29"/>
      <c r="S39" s="29"/>
      <c r="T39" s="31"/>
      <c r="U39" s="32"/>
      <c r="V39" s="30"/>
      <c r="W39" s="30">
        <f>SUM(W8:W38)+T39</f>
        <v>0</v>
      </c>
      <c r="X39" s="33">
        <f>SUM(X8:X38)</f>
        <v>0</v>
      </c>
    </row>
  </sheetData>
  <sheetProtection formatCells="0" formatColumns="0" formatRows="0" insertColumns="0" insertRows="0" insertHyperlinks="0" deleteColumns="0" deleteRows="0" sort="0" autoFilter="0" pivotTables="0"/>
  <autoFilter ref="A7:X38" xr:uid="{00000000-0009-0000-0000-000003000000}">
    <sortState xmlns:xlrd2="http://schemas.microsoft.com/office/spreadsheetml/2017/richdata2" ref="A8:X39">
      <sortCondition ref="B7:B39"/>
    </sortState>
  </autoFilter>
  <mergeCells count="2">
    <mergeCell ref="N3:AE3"/>
    <mergeCell ref="N4:AE4"/>
  </mergeCells>
  <dataValidations count="1">
    <dataValidation type="whole" allowBlank="1" showDropDown="1" showErrorMessage="1" errorTitle="Input error" error="Quantity must be a whole number greater than or equal to 0." sqref="B2 N8:O38" xr:uid="{00000000-0002-0000-0300-000000000000}">
      <formula1>0</formula1>
      <formula2>999999999</formula2>
    </dataValidation>
  </dataValidations>
  <pageMargins left="0.25" right="0.25" top="0.75" bottom="0.75" header="0.3" footer="0.3"/>
  <pageSetup scale="99" orientation="landscape"/>
  <colBreaks count="1" manualBreakCount="1">
    <brk id="16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F12"/>
  <sheetViews>
    <sheetView workbookViewId="0">
      <selection activeCell="H8" sqref="H8"/>
    </sheetView>
  </sheetViews>
  <sheetFormatPr baseColWidth="10" defaultColWidth="8.83203125" defaultRowHeight="16" x14ac:dyDescent="0.2"/>
  <cols>
    <col min="1" max="1" width="7.33203125" customWidth="1"/>
    <col min="2" max="2" width="22.83203125" bestFit="1" customWidth="1"/>
    <col min="3" max="3" width="13.1640625" bestFit="1" customWidth="1"/>
    <col min="4" max="4" width="17.33203125" bestFit="1" customWidth="1"/>
    <col min="5" max="5" width="22.33203125" bestFit="1" customWidth="1"/>
    <col min="6" max="6" width="16.1640625" customWidth="1"/>
    <col min="106" max="110" width="9.1640625" hidden="1"/>
  </cols>
  <sheetData>
    <row r="1" spans="1:110" x14ac:dyDescent="0.2">
      <c r="A1" s="37" t="s">
        <v>0</v>
      </c>
      <c r="B1" s="37" t="s">
        <v>1</v>
      </c>
      <c r="C1" s="38"/>
      <c r="D1" s="38"/>
      <c r="E1" s="38"/>
      <c r="F1" s="38"/>
      <c r="G1" s="38"/>
    </row>
    <row r="2" spans="1:110" x14ac:dyDescent="0.2">
      <c r="A2" s="2" t="s">
        <v>3</v>
      </c>
      <c r="B2" s="2" t="s">
        <v>1048</v>
      </c>
      <c r="E2" s="38"/>
      <c r="F2" s="38"/>
      <c r="G2" s="38"/>
    </row>
    <row r="3" spans="1:110" x14ac:dyDescent="0.2">
      <c r="A3" s="2" t="s">
        <v>5</v>
      </c>
      <c r="B3" s="2"/>
      <c r="F3" s="50"/>
      <c r="G3" s="50"/>
      <c r="H3" s="50"/>
      <c r="I3" s="50"/>
      <c r="J3" s="50"/>
      <c r="K3" s="50"/>
      <c r="L3" s="50"/>
      <c r="M3" s="50"/>
      <c r="N3" s="50"/>
    </row>
    <row r="4" spans="1:110" x14ac:dyDescent="0.2">
      <c r="A4" s="2" t="s">
        <v>6</v>
      </c>
      <c r="B4" s="2"/>
      <c r="F4" s="50"/>
      <c r="G4" s="50"/>
      <c r="H4" s="50"/>
      <c r="I4" s="50"/>
      <c r="J4" s="50"/>
      <c r="K4" s="50"/>
      <c r="L4" s="50"/>
      <c r="M4" s="50"/>
      <c r="N4" s="50"/>
    </row>
    <row r="5" spans="1:110" x14ac:dyDescent="0.2">
      <c r="A5" s="2" t="s">
        <v>8</v>
      </c>
      <c r="B5" s="2" t="s">
        <v>9</v>
      </c>
    </row>
    <row r="6" spans="1:110" x14ac:dyDescent="0.2">
      <c r="A6" s="3" t="s">
        <v>10</v>
      </c>
      <c r="B6" s="3" t="s">
        <v>11</v>
      </c>
    </row>
    <row r="7" spans="1:110" x14ac:dyDescent="0.2">
      <c r="A7" s="5" t="s">
        <v>12</v>
      </c>
      <c r="B7" s="5" t="s">
        <v>13</v>
      </c>
      <c r="C7" s="5" t="s">
        <v>14</v>
      </c>
      <c r="D7" s="5" t="s">
        <v>15</v>
      </c>
      <c r="E7" s="5" t="s">
        <v>18</v>
      </c>
      <c r="F7" s="5" t="s">
        <v>33</v>
      </c>
      <c r="DB7" t="s">
        <v>42</v>
      </c>
      <c r="DC7" t="s">
        <v>43</v>
      </c>
      <c r="DE7" t="s">
        <v>44</v>
      </c>
      <c r="DF7" t="s">
        <v>45</v>
      </c>
    </row>
    <row r="8" spans="1:110" ht="57.75" customHeight="1" x14ac:dyDescent="0.2">
      <c r="A8" s="7"/>
      <c r="B8" s="9" t="s">
        <v>1049</v>
      </c>
      <c r="C8" s="9" t="s">
        <v>1050</v>
      </c>
      <c r="D8" s="9" t="s">
        <v>388</v>
      </c>
      <c r="E8" s="9" t="s">
        <v>1049</v>
      </c>
      <c r="F8" s="13">
        <v>7700</v>
      </c>
      <c r="DB8">
        <v>3080</v>
      </c>
      <c r="DC8">
        <v>7700</v>
      </c>
      <c r="DE8">
        <v>3080</v>
      </c>
      <c r="DF8">
        <v>7700</v>
      </c>
    </row>
    <row r="9" spans="1:110" ht="57.75" customHeight="1" x14ac:dyDescent="0.2">
      <c r="A9" s="7"/>
      <c r="B9" s="9" t="s">
        <v>1049</v>
      </c>
      <c r="C9" s="9" t="s">
        <v>1050</v>
      </c>
      <c r="D9" s="9" t="s">
        <v>605</v>
      </c>
      <c r="E9" s="9" t="s">
        <v>1049</v>
      </c>
      <c r="F9" s="13">
        <v>7700</v>
      </c>
      <c r="DB9">
        <v>3080</v>
      </c>
      <c r="DC9">
        <v>7700</v>
      </c>
      <c r="DE9">
        <v>3080</v>
      </c>
      <c r="DF9">
        <v>7700</v>
      </c>
    </row>
    <row r="10" spans="1:110" ht="57.75" customHeight="1" x14ac:dyDescent="0.2">
      <c r="A10" s="7"/>
      <c r="B10" s="9" t="s">
        <v>1051</v>
      </c>
      <c r="C10" s="9" t="s">
        <v>1052</v>
      </c>
      <c r="D10" s="9" t="s">
        <v>1053</v>
      </c>
      <c r="E10" s="9" t="s">
        <v>1051</v>
      </c>
      <c r="F10" s="13">
        <v>3500</v>
      </c>
      <c r="DB10">
        <v>1400</v>
      </c>
      <c r="DC10">
        <v>3500</v>
      </c>
      <c r="DE10">
        <v>1400</v>
      </c>
      <c r="DF10">
        <v>3500</v>
      </c>
    </row>
    <row r="11" spans="1:110" ht="57.75" customHeight="1" x14ac:dyDescent="0.2">
      <c r="A11" s="8"/>
      <c r="B11" s="18" t="s">
        <v>1054</v>
      </c>
      <c r="C11" s="18" t="s">
        <v>1055</v>
      </c>
      <c r="D11" s="18" t="s">
        <v>60</v>
      </c>
      <c r="E11" s="18" t="s">
        <v>1054</v>
      </c>
      <c r="F11" s="23">
        <v>5500</v>
      </c>
      <c r="DB11">
        <v>2200</v>
      </c>
      <c r="DC11">
        <v>5500</v>
      </c>
      <c r="DE11">
        <v>2200</v>
      </c>
      <c r="DF11">
        <v>5500</v>
      </c>
    </row>
    <row r="12" spans="1:110" ht="19" x14ac:dyDescent="0.25">
      <c r="A12" s="27" t="s">
        <v>490</v>
      </c>
      <c r="B12" s="28"/>
      <c r="C12" s="28"/>
      <c r="D12" s="28"/>
      <c r="E12" s="28"/>
      <c r="F12" s="30"/>
    </row>
  </sheetData>
  <sheetProtection formatCells="0" formatColumns="0" formatRows="0" insertColumns="0" insertRows="0" insertHyperlinks="0" deleteColumns="0" deleteRows="0" sort="0" autoFilter="0" pivotTables="0"/>
  <autoFilter ref="A7:F11" xr:uid="{00000000-0009-0000-0000-000004000000}"/>
  <dataConsolidate/>
  <mergeCells count="2">
    <mergeCell ref="F3:N3"/>
    <mergeCell ref="F4:N4"/>
  </mergeCells>
  <dataValidations disablePrompts="1" count="1">
    <dataValidation type="whole" allowBlank="1" showDropDown="1" showErrorMessage="1" errorTitle="Input error" error="Quantity must be a whole number greater than or equal to 0." sqref="B2" xr:uid="{00000000-0002-0000-0400-000000000000}">
      <formula1>0</formula1>
      <formula2>999999999</formula2>
    </dataValidation>
  </dataValidations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MH2026 - BATHLINEN</vt:lpstr>
      <vt:lpstr>MH2026 - CUSHIONS AND POUFS</vt:lpstr>
      <vt:lpstr>MH2026 - LIFESTYLE ACCESSORIES </vt:lpstr>
      <vt:lpstr>MH2026 - THROWS</vt:lpstr>
      <vt:lpstr>MH2026 - RUGS</vt:lpstr>
      <vt:lpstr>'MH2026 - BATHLINEN'!Print_Area</vt:lpstr>
      <vt:lpstr>'MH2026 - LIFESTYLE ACCESSORIES '!Print_Area</vt:lpstr>
      <vt:lpstr>'MH2026 - RUGS'!Print_Area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Liebetrau, Dag</cp:lastModifiedBy>
  <cp:lastPrinted>2026-01-27T09:11:45Z</cp:lastPrinted>
  <dcterms:created xsi:type="dcterms:W3CDTF">2025-12-19T11:59:43Z</dcterms:created>
  <dcterms:modified xsi:type="dcterms:W3CDTF">2026-03-18T09:33:05Z</dcterms:modified>
  <cp:category/>
</cp:coreProperties>
</file>